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80" windowHeight="11700"/>
  </bookViews>
  <sheets>
    <sheet name="Data" sheetId="2" r:id="rId1"/>
    <sheet name="Data %" sheetId="3" r:id="rId2"/>
  </sheets>
  <calcPr calcId="125725"/>
</workbook>
</file>

<file path=xl/calcChain.xml><?xml version="1.0" encoding="utf-8"?>
<calcChain xmlns="http://schemas.openxmlformats.org/spreadsheetml/2006/main">
  <c r="Q21" i="2"/>
  <c r="Q22" s="1"/>
  <c r="Q23" s="1"/>
  <c r="Q24" s="1"/>
  <c r="Q25" s="1"/>
  <c r="Q26" s="1"/>
  <c r="Q27" s="1"/>
  <c r="S21"/>
  <c r="T21"/>
  <c r="U21"/>
  <c r="V21"/>
  <c r="W21"/>
  <c r="X21"/>
  <c r="Y21"/>
  <c r="Z21"/>
  <c r="S22"/>
  <c r="T22"/>
  <c r="U22"/>
  <c r="V22"/>
  <c r="W22"/>
  <c r="X22"/>
  <c r="Y22"/>
  <c r="Z22"/>
  <c r="S23"/>
  <c r="T23"/>
  <c r="U23"/>
  <c r="V23"/>
  <c r="W23"/>
  <c r="X23"/>
  <c r="Y23"/>
  <c r="Z23"/>
  <c r="S24"/>
  <c r="T24"/>
  <c r="U24"/>
  <c r="V24"/>
  <c r="W24"/>
  <c r="X24"/>
  <c r="Y24"/>
  <c r="Z24"/>
  <c r="S25"/>
  <c r="T25"/>
  <c r="U25"/>
  <c r="V25"/>
  <c r="W25"/>
  <c r="X25"/>
  <c r="Y25"/>
  <c r="Z25"/>
  <c r="S26"/>
  <c r="T26"/>
  <c r="U26"/>
  <c r="V26"/>
  <c r="W26"/>
  <c r="X26"/>
  <c r="Y26"/>
  <c r="Z26"/>
  <c r="S27"/>
  <c r="T27"/>
  <c r="U27"/>
  <c r="V27"/>
  <c r="W27"/>
  <c r="X27"/>
  <c r="Y27"/>
  <c r="Z27"/>
  <c r="T20"/>
  <c r="U20"/>
  <c r="V20"/>
  <c r="W20"/>
  <c r="X20"/>
  <c r="Y20"/>
  <c r="Z20"/>
  <c r="S20"/>
  <c r="R21"/>
  <c r="R22"/>
  <c r="R23"/>
  <c r="R24"/>
  <c r="R25"/>
  <c r="R26"/>
  <c r="R27"/>
  <c r="R20"/>
  <c r="U18"/>
  <c r="V18" s="1"/>
  <c r="W18" s="1"/>
  <c r="X18" s="1"/>
  <c r="Y18" s="1"/>
  <c r="Z18" s="1"/>
  <c r="T18"/>
  <c r="S18"/>
  <c r="Z15" i="3"/>
  <c r="Y15"/>
  <c r="X15"/>
  <c r="W15"/>
  <c r="V15"/>
  <c r="U15"/>
  <c r="T15"/>
  <c r="S15"/>
  <c r="R15"/>
  <c r="Z14"/>
  <c r="Y14"/>
  <c r="X14"/>
  <c r="W14"/>
  <c r="V14"/>
  <c r="U14"/>
  <c r="T14"/>
  <c r="S14"/>
  <c r="R14"/>
  <c r="Z13"/>
  <c r="Y13"/>
  <c r="X13"/>
  <c r="W13"/>
  <c r="V13"/>
  <c r="U13"/>
  <c r="T13"/>
  <c r="S13"/>
  <c r="R13"/>
  <c r="Z12"/>
  <c r="Y12"/>
  <c r="X12"/>
  <c r="W12"/>
  <c r="V12"/>
  <c r="U12"/>
  <c r="T12"/>
  <c r="S12"/>
  <c r="R12"/>
  <c r="Z11"/>
  <c r="Y11"/>
  <c r="X11"/>
  <c r="W11"/>
  <c r="V11"/>
  <c r="U11"/>
  <c r="T11"/>
  <c r="S11"/>
  <c r="R11"/>
  <c r="Z10"/>
  <c r="Y10"/>
  <c r="X10"/>
  <c r="W10"/>
  <c r="V10"/>
  <c r="U10"/>
  <c r="T10"/>
  <c r="S10"/>
  <c r="R10"/>
  <c r="Z9"/>
  <c r="Y9"/>
  <c r="X9"/>
  <c r="W9"/>
  <c r="V9"/>
  <c r="U9"/>
  <c r="T9"/>
  <c r="S9"/>
  <c r="R9"/>
  <c r="Q9"/>
  <c r="Q10" s="1"/>
  <c r="Q11" s="1"/>
  <c r="Q12" s="1"/>
  <c r="Q13" s="1"/>
  <c r="Q14" s="1"/>
  <c r="Q15" s="1"/>
  <c r="Z8"/>
  <c r="Y8"/>
  <c r="X8"/>
  <c r="W8"/>
  <c r="V8"/>
  <c r="U8"/>
  <c r="T8"/>
  <c r="S8"/>
  <c r="R8"/>
  <c r="S7" s="1" a="1"/>
  <c r="U6"/>
  <c r="V6" s="1"/>
  <c r="W6" s="1"/>
  <c r="X6" s="1"/>
  <c r="Y6" s="1"/>
  <c r="Z6" s="1"/>
  <c r="T6"/>
  <c r="S6"/>
  <c r="Z9" i="2"/>
  <c r="Z10"/>
  <c r="Z11"/>
  <c r="Z12"/>
  <c r="Z13"/>
  <c r="Z14"/>
  <c r="Z15"/>
  <c r="Z8"/>
  <c r="Y9"/>
  <c r="Y10"/>
  <c r="Y11"/>
  <c r="Y12"/>
  <c r="Y13"/>
  <c r="Y14"/>
  <c r="Y15"/>
  <c r="Y8"/>
  <c r="X9"/>
  <c r="X10"/>
  <c r="X11"/>
  <c r="X12"/>
  <c r="X13"/>
  <c r="X14"/>
  <c r="X15"/>
  <c r="X8"/>
  <c r="W9"/>
  <c r="W10"/>
  <c r="W11"/>
  <c r="W12"/>
  <c r="W13"/>
  <c r="W14"/>
  <c r="W15"/>
  <c r="W8"/>
  <c r="V9"/>
  <c r="V10"/>
  <c r="V11"/>
  <c r="V12"/>
  <c r="V13"/>
  <c r="V14"/>
  <c r="V15"/>
  <c r="V8"/>
  <c r="U9"/>
  <c r="U10"/>
  <c r="U11"/>
  <c r="U12"/>
  <c r="U13"/>
  <c r="U14"/>
  <c r="U15"/>
  <c r="U8"/>
  <c r="T9"/>
  <c r="T10"/>
  <c r="T11"/>
  <c r="T12"/>
  <c r="T13"/>
  <c r="T14"/>
  <c r="T15"/>
  <c r="T8"/>
  <c r="S9"/>
  <c r="S10"/>
  <c r="S11"/>
  <c r="S12"/>
  <c r="S13"/>
  <c r="S14"/>
  <c r="S15"/>
  <c r="S8"/>
  <c r="S7" a="1"/>
  <c r="U7" s="1"/>
  <c r="S7"/>
  <c r="T7"/>
  <c r="V7"/>
  <c r="W7"/>
  <c r="Z7"/>
  <c r="S6"/>
  <c r="T6" s="1"/>
  <c r="U6" s="1"/>
  <c r="V6" s="1"/>
  <c r="W6" s="1"/>
  <c r="X6" s="1"/>
  <c r="Y6" s="1"/>
  <c r="Z6" s="1"/>
  <c r="Q10"/>
  <c r="Q11" s="1"/>
  <c r="Q12" s="1"/>
  <c r="Q13" s="1"/>
  <c r="Q14" s="1"/>
  <c r="Q15" s="1"/>
  <c r="Q9"/>
  <c r="R9"/>
  <c r="R10"/>
  <c r="R11"/>
  <c r="R12"/>
  <c r="R13"/>
  <c r="R14"/>
  <c r="R15"/>
  <c r="R8"/>
  <c r="I9" i="3"/>
  <c r="J9"/>
  <c r="E11"/>
  <c r="F11"/>
  <c r="M11"/>
  <c r="N11"/>
  <c r="I13"/>
  <c r="J13"/>
  <c r="E15"/>
  <c r="F15"/>
  <c r="M15"/>
  <c r="N15"/>
  <c r="I17"/>
  <c r="J17"/>
  <c r="E19"/>
  <c r="F19"/>
  <c r="M19"/>
  <c r="N19"/>
  <c r="I21"/>
  <c r="J21"/>
  <c r="E23"/>
  <c r="F23"/>
  <c r="M23"/>
  <c r="N23"/>
  <c r="I25"/>
  <c r="J25"/>
  <c r="E27"/>
  <c r="F27"/>
  <c r="M27"/>
  <c r="N27"/>
  <c r="I29"/>
  <c r="J29"/>
  <c r="E31"/>
  <c r="F31"/>
  <c r="M31"/>
  <c r="N31"/>
  <c r="I33"/>
  <c r="J33"/>
  <c r="E35"/>
  <c r="F35"/>
  <c r="M35"/>
  <c r="N35"/>
  <c r="I37"/>
  <c r="J37"/>
  <c r="E39"/>
  <c r="F39"/>
  <c r="M39"/>
  <c r="N39"/>
  <c r="I41"/>
  <c r="J41"/>
  <c r="E43"/>
  <c r="F43"/>
  <c r="M43"/>
  <c r="N43"/>
  <c r="I45"/>
  <c r="J45"/>
  <c r="E47"/>
  <c r="F47"/>
  <c r="M47"/>
  <c r="N47"/>
  <c r="I49"/>
  <c r="J49"/>
  <c r="E51"/>
  <c r="F51"/>
  <c r="M51"/>
  <c r="N51"/>
  <c r="I53"/>
  <c r="J53"/>
  <c r="E55"/>
  <c r="F55"/>
  <c r="M55"/>
  <c r="N55"/>
  <c r="I57"/>
  <c r="J57"/>
  <c r="E59"/>
  <c r="F59"/>
  <c r="M59"/>
  <c r="N59"/>
  <c r="I61"/>
  <c r="J61"/>
  <c r="E63"/>
  <c r="F63"/>
  <c r="M63"/>
  <c r="N63"/>
  <c r="I65"/>
  <c r="J65"/>
  <c r="E67"/>
  <c r="F67"/>
  <c r="M67"/>
  <c r="N67"/>
  <c r="I69"/>
  <c r="J69"/>
  <c r="E71"/>
  <c r="F71"/>
  <c r="M71"/>
  <c r="N71"/>
  <c r="I73"/>
  <c r="J73"/>
  <c r="E75"/>
  <c r="F75"/>
  <c r="M75"/>
  <c r="N75"/>
  <c r="F77"/>
  <c r="L77"/>
  <c r="M77"/>
  <c r="H78"/>
  <c r="J78"/>
  <c r="N78"/>
  <c r="E79"/>
  <c r="F79"/>
  <c r="J79"/>
  <c r="L80"/>
  <c r="N80"/>
  <c r="F8"/>
  <c r="J8"/>
  <c r="N8"/>
  <c r="O9" i="2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"/>
  <c r="C82"/>
  <c r="D82"/>
  <c r="E82"/>
  <c r="F82"/>
  <c r="G82"/>
  <c r="G78" i="3" s="1"/>
  <c r="H82" i="2"/>
  <c r="H10" i="3" s="1"/>
  <c r="I82" i="2"/>
  <c r="I79" i="3" s="1"/>
  <c r="J82" i="2"/>
  <c r="K82"/>
  <c r="L82"/>
  <c r="M82"/>
  <c r="N82"/>
  <c r="B82"/>
  <c r="B11" i="3" s="1"/>
  <c r="S19" i="2" l="1" a="1"/>
  <c r="S19" s="1"/>
  <c r="Y19"/>
  <c r="U19"/>
  <c r="X19"/>
  <c r="T19"/>
  <c r="Z19"/>
  <c r="W19"/>
  <c r="Z7" i="3"/>
  <c r="V7"/>
  <c r="Y7"/>
  <c r="U7"/>
  <c r="W7"/>
  <c r="S7"/>
  <c r="X7"/>
  <c r="T7"/>
  <c r="X7" i="2"/>
  <c r="Y7"/>
  <c r="K9" i="3"/>
  <c r="K11"/>
  <c r="K13"/>
  <c r="K15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C57"/>
  <c r="C59"/>
  <c r="C61"/>
  <c r="C63"/>
  <c r="C65"/>
  <c r="C67"/>
  <c r="C69"/>
  <c r="C71"/>
  <c r="C73"/>
  <c r="C75"/>
  <c r="C77"/>
  <c r="C79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47"/>
  <c r="L49"/>
  <c r="L51"/>
  <c r="L53"/>
  <c r="L55"/>
  <c r="L57"/>
  <c r="L59"/>
  <c r="L61"/>
  <c r="L63"/>
  <c r="L65"/>
  <c r="L67"/>
  <c r="L69"/>
  <c r="L71"/>
  <c r="L73"/>
  <c r="L75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M10"/>
  <c r="M12"/>
  <c r="M14"/>
  <c r="M16"/>
  <c r="M18"/>
  <c r="M20"/>
  <c r="M22"/>
  <c r="M24"/>
  <c r="M26"/>
  <c r="M28"/>
  <c r="M30"/>
  <c r="M32"/>
  <c r="M34"/>
  <c r="M36"/>
  <c r="M38"/>
  <c r="M40"/>
  <c r="M42"/>
  <c r="M44"/>
  <c r="M46"/>
  <c r="M48"/>
  <c r="M50"/>
  <c r="M52"/>
  <c r="M54"/>
  <c r="M56"/>
  <c r="M58"/>
  <c r="M60"/>
  <c r="M62"/>
  <c r="M64"/>
  <c r="M66"/>
  <c r="M68"/>
  <c r="M70"/>
  <c r="M72"/>
  <c r="M74"/>
  <c r="M76"/>
  <c r="M78"/>
  <c r="M80"/>
  <c r="E10"/>
  <c r="E12"/>
  <c r="E14"/>
  <c r="E16"/>
  <c r="E18"/>
  <c r="E20"/>
  <c r="E22"/>
  <c r="E24"/>
  <c r="E26"/>
  <c r="E28"/>
  <c r="E30"/>
  <c r="E32"/>
  <c r="E34"/>
  <c r="E36"/>
  <c r="E38"/>
  <c r="E40"/>
  <c r="E42"/>
  <c r="E44"/>
  <c r="E46"/>
  <c r="E48"/>
  <c r="E50"/>
  <c r="E52"/>
  <c r="E54"/>
  <c r="E56"/>
  <c r="E58"/>
  <c r="E60"/>
  <c r="E62"/>
  <c r="E64"/>
  <c r="E66"/>
  <c r="E68"/>
  <c r="E70"/>
  <c r="E72"/>
  <c r="E74"/>
  <c r="E76"/>
  <c r="E78"/>
  <c r="E80"/>
  <c r="N10"/>
  <c r="N12"/>
  <c r="N14"/>
  <c r="N16"/>
  <c r="N18"/>
  <c r="N20"/>
  <c r="N22"/>
  <c r="N24"/>
  <c r="N26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2"/>
  <c r="F64"/>
  <c r="F66"/>
  <c r="F68"/>
  <c r="F70"/>
  <c r="F72"/>
  <c r="F74"/>
  <c r="F76"/>
  <c r="K81"/>
  <c r="B80"/>
  <c r="C78"/>
  <c r="G76"/>
  <c r="C74"/>
  <c r="G72"/>
  <c r="C70"/>
  <c r="K66"/>
  <c r="C66"/>
  <c r="K62"/>
  <c r="G60"/>
  <c r="C58"/>
  <c r="K54"/>
  <c r="C54"/>
  <c r="K50"/>
  <c r="K46"/>
  <c r="G44"/>
  <c r="K42"/>
  <c r="K38"/>
  <c r="G36"/>
  <c r="C34"/>
  <c r="G32"/>
  <c r="C30"/>
  <c r="G28"/>
  <c r="K22"/>
  <c r="K18"/>
  <c r="C18"/>
  <c r="K14"/>
  <c r="C14"/>
  <c r="G12"/>
  <c r="O82" i="2"/>
  <c r="G8" i="3"/>
  <c r="L81"/>
  <c r="C80"/>
  <c r="D78"/>
  <c r="H77"/>
  <c r="H76"/>
  <c r="D74"/>
  <c r="B73"/>
  <c r="L70"/>
  <c r="H68"/>
  <c r="D66"/>
  <c r="B65"/>
  <c r="L62"/>
  <c r="B61"/>
  <c r="L58"/>
  <c r="H56"/>
  <c r="D54"/>
  <c r="B53"/>
  <c r="L50"/>
  <c r="D50"/>
  <c r="B49"/>
  <c r="L46"/>
  <c r="H44"/>
  <c r="D42"/>
  <c r="B41"/>
  <c r="L38"/>
  <c r="H36"/>
  <c r="D34"/>
  <c r="B33"/>
  <c r="L30"/>
  <c r="L26"/>
  <c r="H24"/>
  <c r="D22"/>
  <c r="B21"/>
  <c r="H20"/>
  <c r="O77"/>
  <c r="O45"/>
  <c r="O13"/>
  <c r="M8"/>
  <c r="I8"/>
  <c r="E8"/>
  <c r="N81"/>
  <c r="J81"/>
  <c r="F81"/>
  <c r="B81"/>
  <c r="K80"/>
  <c r="F80"/>
  <c r="N79"/>
  <c r="D79"/>
  <c r="L78"/>
  <c r="B78"/>
  <c r="J77"/>
  <c r="E77"/>
  <c r="L76"/>
  <c r="D76"/>
  <c r="J75"/>
  <c r="B75"/>
  <c r="H74"/>
  <c r="N73"/>
  <c r="F73"/>
  <c r="L72"/>
  <c r="D72"/>
  <c r="J71"/>
  <c r="B71"/>
  <c r="H70"/>
  <c r="N69"/>
  <c r="F69"/>
  <c r="L68"/>
  <c r="D68"/>
  <c r="J67"/>
  <c r="B67"/>
  <c r="H66"/>
  <c r="N65"/>
  <c r="F65"/>
  <c r="L64"/>
  <c r="D64"/>
  <c r="J63"/>
  <c r="B63"/>
  <c r="H62"/>
  <c r="N61"/>
  <c r="F61"/>
  <c r="L60"/>
  <c r="D60"/>
  <c r="J59"/>
  <c r="B59"/>
  <c r="H58"/>
  <c r="N57"/>
  <c r="F57"/>
  <c r="L56"/>
  <c r="D56"/>
  <c r="J55"/>
  <c r="B55"/>
  <c r="H54"/>
  <c r="N53"/>
  <c r="F53"/>
  <c r="L52"/>
  <c r="D52"/>
  <c r="J51"/>
  <c r="B51"/>
  <c r="H50"/>
  <c r="N49"/>
  <c r="F49"/>
  <c r="L48"/>
  <c r="D48"/>
  <c r="J47"/>
  <c r="B47"/>
  <c r="H46"/>
  <c r="N45"/>
  <c r="F45"/>
  <c r="L44"/>
  <c r="D44"/>
  <c r="J43"/>
  <c r="B43"/>
  <c r="H42"/>
  <c r="N41"/>
  <c r="F41"/>
  <c r="L40"/>
  <c r="D40"/>
  <c r="J39"/>
  <c r="B39"/>
  <c r="H38"/>
  <c r="N37"/>
  <c r="F37"/>
  <c r="L36"/>
  <c r="D36"/>
  <c r="J35"/>
  <c r="B35"/>
  <c r="H34"/>
  <c r="N33"/>
  <c r="F33"/>
  <c r="L32"/>
  <c r="D32"/>
  <c r="J31"/>
  <c r="B31"/>
  <c r="H30"/>
  <c r="N29"/>
  <c r="F29"/>
  <c r="L28"/>
  <c r="D28"/>
  <c r="J27"/>
  <c r="B27"/>
  <c r="H26"/>
  <c r="N25"/>
  <c r="F25"/>
  <c r="L24"/>
  <c r="D24"/>
  <c r="J23"/>
  <c r="B23"/>
  <c r="H22"/>
  <c r="N21"/>
  <c r="F21"/>
  <c r="L20"/>
  <c r="D20"/>
  <c r="J19"/>
  <c r="B19"/>
  <c r="H18"/>
  <c r="N17"/>
  <c r="F17"/>
  <c r="L16"/>
  <c r="D16"/>
  <c r="J15"/>
  <c r="B15"/>
  <c r="H14"/>
  <c r="N13"/>
  <c r="F13"/>
  <c r="L12"/>
  <c r="D12"/>
  <c r="J11"/>
  <c r="N9"/>
  <c r="F9"/>
  <c r="B10"/>
  <c r="B12"/>
  <c r="B14"/>
  <c r="B16"/>
  <c r="B18"/>
  <c r="B20"/>
  <c r="B22"/>
  <c r="B24"/>
  <c r="B26"/>
  <c r="B28"/>
  <c r="B30"/>
  <c r="B32"/>
  <c r="B34"/>
  <c r="B36"/>
  <c r="B38"/>
  <c r="B40"/>
  <c r="B42"/>
  <c r="B44"/>
  <c r="B46"/>
  <c r="B48"/>
  <c r="B50"/>
  <c r="B52"/>
  <c r="B54"/>
  <c r="B56"/>
  <c r="B58"/>
  <c r="B60"/>
  <c r="B62"/>
  <c r="B64"/>
  <c r="B66"/>
  <c r="B68"/>
  <c r="B70"/>
  <c r="B72"/>
  <c r="B74"/>
  <c r="B76"/>
  <c r="G9"/>
  <c r="G11"/>
  <c r="G13"/>
  <c r="G15"/>
  <c r="G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5"/>
  <c r="H57"/>
  <c r="H59"/>
  <c r="H61"/>
  <c r="H63"/>
  <c r="H65"/>
  <c r="H67"/>
  <c r="H69"/>
  <c r="H71"/>
  <c r="H73"/>
  <c r="H75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O55"/>
  <c r="O23"/>
  <c r="G81"/>
  <c r="C81"/>
  <c r="G80"/>
  <c r="K74"/>
  <c r="K70"/>
  <c r="G68"/>
  <c r="G64"/>
  <c r="C62"/>
  <c r="K58"/>
  <c r="G56"/>
  <c r="G52"/>
  <c r="C50"/>
  <c r="G48"/>
  <c r="C46"/>
  <c r="C42"/>
  <c r="G40"/>
  <c r="C38"/>
  <c r="K34"/>
  <c r="K30"/>
  <c r="K26"/>
  <c r="C26"/>
  <c r="G24"/>
  <c r="C22"/>
  <c r="G20"/>
  <c r="G16"/>
  <c r="K10"/>
  <c r="C10"/>
  <c r="K8"/>
  <c r="C8"/>
  <c r="H81"/>
  <c r="D81"/>
  <c r="H80"/>
  <c r="L79"/>
  <c r="B77"/>
  <c r="L74"/>
  <c r="H72"/>
  <c r="D70"/>
  <c r="B69"/>
  <c r="L66"/>
  <c r="H64"/>
  <c r="D62"/>
  <c r="H60"/>
  <c r="D58"/>
  <c r="B57"/>
  <c r="L54"/>
  <c r="H52"/>
  <c r="H48"/>
  <c r="D46"/>
  <c r="B45"/>
  <c r="L42"/>
  <c r="H40"/>
  <c r="D38"/>
  <c r="B37"/>
  <c r="L34"/>
  <c r="H32"/>
  <c r="D30"/>
  <c r="B29"/>
  <c r="H28"/>
  <c r="D26"/>
  <c r="B25"/>
  <c r="L22"/>
  <c r="L18"/>
  <c r="D18"/>
  <c r="B17"/>
  <c r="H16"/>
  <c r="L14"/>
  <c r="D14"/>
  <c r="B13"/>
  <c r="H12"/>
  <c r="L10"/>
  <c r="D10"/>
  <c r="B9"/>
  <c r="O65"/>
  <c r="O33"/>
  <c r="B8"/>
  <c r="B82" s="1"/>
  <c r="L8"/>
  <c r="H8"/>
  <c r="D8"/>
  <c r="M81"/>
  <c r="I81"/>
  <c r="E81"/>
  <c r="J80"/>
  <c r="D80"/>
  <c r="M79"/>
  <c r="H79"/>
  <c r="B79"/>
  <c r="K78"/>
  <c r="F78"/>
  <c r="N77"/>
  <c r="I77"/>
  <c r="D77"/>
  <c r="K76"/>
  <c r="C76"/>
  <c r="I75"/>
  <c r="G74"/>
  <c r="M73"/>
  <c r="E73"/>
  <c r="K72"/>
  <c r="C72"/>
  <c r="I71"/>
  <c r="G70"/>
  <c r="M69"/>
  <c r="E69"/>
  <c r="K68"/>
  <c r="C68"/>
  <c r="I67"/>
  <c r="G66"/>
  <c r="M65"/>
  <c r="E65"/>
  <c r="K64"/>
  <c r="C64"/>
  <c r="I63"/>
  <c r="G62"/>
  <c r="M61"/>
  <c r="E61"/>
  <c r="K60"/>
  <c r="C60"/>
  <c r="I59"/>
  <c r="G58"/>
  <c r="M57"/>
  <c r="E57"/>
  <c r="K56"/>
  <c r="C56"/>
  <c r="I55"/>
  <c r="G54"/>
  <c r="M53"/>
  <c r="E53"/>
  <c r="K52"/>
  <c r="C52"/>
  <c r="I51"/>
  <c r="G50"/>
  <c r="M49"/>
  <c r="E49"/>
  <c r="K48"/>
  <c r="C48"/>
  <c r="I47"/>
  <c r="G46"/>
  <c r="M45"/>
  <c r="E45"/>
  <c r="K44"/>
  <c r="C44"/>
  <c r="I43"/>
  <c r="G42"/>
  <c r="M41"/>
  <c r="E41"/>
  <c r="K40"/>
  <c r="C40"/>
  <c r="I39"/>
  <c r="G38"/>
  <c r="M37"/>
  <c r="E37"/>
  <c r="K36"/>
  <c r="C36"/>
  <c r="I35"/>
  <c r="G34"/>
  <c r="M33"/>
  <c r="E33"/>
  <c r="K32"/>
  <c r="C32"/>
  <c r="I31"/>
  <c r="G30"/>
  <c r="M29"/>
  <c r="E29"/>
  <c r="K28"/>
  <c r="C28"/>
  <c r="I27"/>
  <c r="G26"/>
  <c r="M25"/>
  <c r="E25"/>
  <c r="K24"/>
  <c r="C24"/>
  <c r="I23"/>
  <c r="G22"/>
  <c r="M21"/>
  <c r="E21"/>
  <c r="K20"/>
  <c r="C20"/>
  <c r="I19"/>
  <c r="G18"/>
  <c r="M17"/>
  <c r="E17"/>
  <c r="K16"/>
  <c r="C16"/>
  <c r="I15"/>
  <c r="G14"/>
  <c r="M13"/>
  <c r="E13"/>
  <c r="K12"/>
  <c r="C12"/>
  <c r="I11"/>
  <c r="G10"/>
  <c r="M9"/>
  <c r="E9"/>
  <c r="V19" i="2" l="1"/>
  <c r="F82" i="3"/>
  <c r="N82"/>
  <c r="J82"/>
  <c r="O78"/>
  <c r="P8" i="2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O20" i="3"/>
  <c r="O36"/>
  <c r="O40"/>
  <c r="O44"/>
  <c r="O48"/>
  <c r="O60"/>
  <c r="O76"/>
  <c r="O81"/>
  <c r="O8"/>
  <c r="O12"/>
  <c r="O16"/>
  <c r="O24"/>
  <c r="O28"/>
  <c r="O32"/>
  <c r="O52"/>
  <c r="O56"/>
  <c r="O64"/>
  <c r="O68"/>
  <c r="O72"/>
  <c r="O35"/>
  <c r="O80"/>
  <c r="O22"/>
  <c r="O38"/>
  <c r="O70"/>
  <c r="O25"/>
  <c r="O57"/>
  <c r="O15"/>
  <c r="O79"/>
  <c r="O37"/>
  <c r="G82"/>
  <c r="O27"/>
  <c r="O18"/>
  <c r="O34"/>
  <c r="O66"/>
  <c r="H82"/>
  <c r="O17"/>
  <c r="K82"/>
  <c r="O39"/>
  <c r="D82"/>
  <c r="O9"/>
  <c r="O41"/>
  <c r="O73"/>
  <c r="C82"/>
  <c r="O31"/>
  <c r="O63"/>
  <c r="E82"/>
  <c r="O21"/>
  <c r="O53"/>
  <c r="O11"/>
  <c r="O43"/>
  <c r="O75"/>
  <c r="O10"/>
  <c r="O26"/>
  <c r="O42"/>
  <c r="O58"/>
  <c r="O74"/>
  <c r="O67"/>
  <c r="O54"/>
  <c r="L82"/>
  <c r="O47"/>
  <c r="M82"/>
  <c r="O69"/>
  <c r="O59"/>
  <c r="O50"/>
  <c r="O49"/>
  <c r="O71"/>
  <c r="I82"/>
  <c r="O29"/>
  <c r="O61"/>
  <c r="O19"/>
  <c r="O51"/>
  <c r="O14"/>
  <c r="O30"/>
  <c r="O46"/>
  <c r="O62"/>
  <c r="O82" l="1"/>
</calcChain>
</file>

<file path=xl/sharedStrings.xml><?xml version="1.0" encoding="utf-8"?>
<sst xmlns="http://schemas.openxmlformats.org/spreadsheetml/2006/main" count="259" uniqueCount="113">
  <si>
    <t>Volby do zastupitelstev krajů konané dne 12.10. – 13.10.2012</t>
  </si>
  <si>
    <t>Počty hlasů pro volební strany</t>
  </si>
  <si>
    <t>Středo-</t>
  </si>
  <si>
    <t>český</t>
  </si>
  <si>
    <t>kraj</t>
  </si>
  <si>
    <t>Jiho-</t>
  </si>
  <si>
    <t>Plzeň-</t>
  </si>
  <si>
    <t>ský</t>
  </si>
  <si>
    <t>Karlo-</t>
  </si>
  <si>
    <t>varský</t>
  </si>
  <si>
    <t>Ústecký</t>
  </si>
  <si>
    <t>Libe-</t>
  </si>
  <si>
    <t>recký</t>
  </si>
  <si>
    <t>Králové-</t>
  </si>
  <si>
    <t>hradecký</t>
  </si>
  <si>
    <t>Pardu-</t>
  </si>
  <si>
    <t>bický</t>
  </si>
  <si>
    <t>Kraj</t>
  </si>
  <si>
    <t>Vyso-</t>
  </si>
  <si>
    <t>čina</t>
  </si>
  <si>
    <t>Jihomo-</t>
  </si>
  <si>
    <t>ravský</t>
  </si>
  <si>
    <t>Olo-</t>
  </si>
  <si>
    <t>moucký</t>
  </si>
  <si>
    <t>Zlínský</t>
  </si>
  <si>
    <t>Moravsko-</t>
  </si>
  <si>
    <t>slezský</t>
  </si>
  <si>
    <t>Celkem</t>
  </si>
  <si>
    <t>ČR</t>
  </si>
  <si>
    <t>Ukončené zpracování</t>
  </si>
  <si>
    <t>Ano</t>
  </si>
  <si>
    <t>ALTER</t>
  </si>
  <si>
    <t>BPS</t>
  </si>
  <si>
    <t>ČSNS</t>
  </si>
  <si>
    <t>ČSNS+KAN</t>
  </si>
  <si>
    <t>ČSR+VČ</t>
  </si>
  <si>
    <t>ČSSD</t>
  </si>
  <si>
    <t>Čssr</t>
  </si>
  <si>
    <t>DSSS</t>
  </si>
  <si>
    <t>DSSS+SPE</t>
  </si>
  <si>
    <t>FiS</t>
  </si>
  <si>
    <t>HNHRM</t>
  </si>
  <si>
    <t>HNPD</t>
  </si>
  <si>
    <t>HOZK</t>
  </si>
  <si>
    <t>"JIH 12"</t>
  </si>
  <si>
    <t>KČ</t>
  </si>
  <si>
    <t>KDU-ČSL</t>
  </si>
  <si>
    <t>KDUČSLED</t>
  </si>
  <si>
    <t>KDUČSLSs</t>
  </si>
  <si>
    <t>KDUČSLSZ</t>
  </si>
  <si>
    <t>KDUNesSs</t>
  </si>
  <si>
    <t>KDUSZHRM</t>
  </si>
  <si>
    <t>KDUSZOCJ</t>
  </si>
  <si>
    <t>KDU_VPM</t>
  </si>
  <si>
    <t>KOALPAR1</t>
  </si>
  <si>
    <t>KONS</t>
  </si>
  <si>
    <t>KONS+SBB</t>
  </si>
  <si>
    <t>KONSSsČR</t>
  </si>
  <si>
    <t>KSČ</t>
  </si>
  <si>
    <t>KSČM</t>
  </si>
  <si>
    <t>M</t>
  </si>
  <si>
    <t>MDS+ZH</t>
  </si>
  <si>
    <t>M.O.R.</t>
  </si>
  <si>
    <t>NÁR.SOC.</t>
  </si>
  <si>
    <t>NBPLK</t>
  </si>
  <si>
    <t>NEZ</t>
  </si>
  <si>
    <t>NEZ/DEM</t>
  </si>
  <si>
    <t>NKEDSZSP</t>
  </si>
  <si>
    <t>NO!</t>
  </si>
  <si>
    <t>NP</t>
  </si>
  <si>
    <t>NV</t>
  </si>
  <si>
    <t>ObčanéSP</t>
  </si>
  <si>
    <t>ODS</t>
  </si>
  <si>
    <t>OMMO</t>
  </si>
  <si>
    <t>PATRIOTI</t>
  </si>
  <si>
    <t>PB</t>
  </si>
  <si>
    <t>Piráti</t>
  </si>
  <si>
    <t>RSČMS</t>
  </si>
  <si>
    <t>SBB+SDŽ</t>
  </si>
  <si>
    <t>SBB+Suv.</t>
  </si>
  <si>
    <t>S.cz</t>
  </si>
  <si>
    <t>SLK</t>
  </si>
  <si>
    <t>SN</t>
  </si>
  <si>
    <t>SNK ED</t>
  </si>
  <si>
    <t>SNKED+AL</t>
  </si>
  <si>
    <t>SNKED+ML</t>
  </si>
  <si>
    <t>SNKED+NE</t>
  </si>
  <si>
    <t>SNKED+Ss</t>
  </si>
  <si>
    <t>SOS</t>
  </si>
  <si>
    <t>SPOZ</t>
  </si>
  <si>
    <t>SPOZČeši</t>
  </si>
  <si>
    <t>SsČR</t>
  </si>
  <si>
    <t>SSČR.CZ</t>
  </si>
  <si>
    <t>STO</t>
  </si>
  <si>
    <t>Suveren.</t>
  </si>
  <si>
    <t>Svobodní</t>
  </si>
  <si>
    <t>SZ</t>
  </si>
  <si>
    <t>SZ+Změna</t>
  </si>
  <si>
    <t>S2012</t>
  </si>
  <si>
    <t>TOP+STAN</t>
  </si>
  <si>
    <t>UNP-STŘČ</t>
  </si>
  <si>
    <t>VČ</t>
  </si>
  <si>
    <t>VV</t>
  </si>
  <si>
    <t>ZHN+Dokt</t>
  </si>
  <si>
    <t>ZVUK2012</t>
  </si>
  <si>
    <t>Datum a čas generování stránky: 14/10/2012 08:47:53</t>
  </si>
  <si>
    <t xml:space="preserve">http://www.volby.cz/pls/kz2012/kz61?xjazyk=CZ&amp;xdatum=20121012 </t>
  </si>
  <si>
    <t>% hlasů pro volební strany</t>
  </si>
  <si>
    <t>Kumulativní procento</t>
  </si>
  <si>
    <t>Práh zobrazení korelace</t>
  </si>
  <si>
    <t>Korelace mezi počty hlasů pro volební stranu</t>
  </si>
  <si>
    <t>Korelace mezi % podílem hlasů pro volební stranu</t>
  </si>
  <si>
    <t>Korelace mezi % podílem hlasů v kraji pro volební stranu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</si>
</sst>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0" fillId="0" borderId="0" xfId="43" applyAlignment="1" applyProtection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43" applyAlignment="1" applyProtection="1">
      <alignment horizontal="left" vertical="center"/>
    </xf>
    <xf numFmtId="3" fontId="0" fillId="0" borderId="10" xfId="0" applyNumberFormat="1" applyBorder="1"/>
    <xf numFmtId="9" fontId="0" fillId="0" borderId="0" xfId="1" applyFont="1" applyAlignment="1">
      <alignment horizontal="right" vertical="center" wrapText="1"/>
    </xf>
    <xf numFmtId="9" fontId="21" fillId="0" borderId="10" xfId="1" applyFont="1" applyBorder="1" applyAlignment="1">
      <alignment horizontal="left" vertical="center"/>
    </xf>
    <xf numFmtId="9" fontId="22" fillId="0" borderId="10" xfId="1" applyFont="1" applyBorder="1"/>
    <xf numFmtId="9" fontId="22" fillId="0" borderId="0" xfId="1" applyFont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23" fillId="0" borderId="0" xfId="0" applyFont="1" applyAlignment="1">
      <alignment horizontal="left" vertical="center"/>
    </xf>
    <xf numFmtId="3" fontId="0" fillId="0" borderId="0" xfId="0" applyNumberFormat="1"/>
    <xf numFmtId="165" fontId="22" fillId="0" borderId="0" xfId="0" applyNumberFormat="1" applyFont="1"/>
    <xf numFmtId="0" fontId="24" fillId="0" borderId="0" xfId="0" applyFont="1"/>
    <xf numFmtId="0" fontId="23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165" fontId="27" fillId="0" borderId="11" xfId="0" applyNumberFormat="1" applyFont="1" applyBorder="1"/>
    <xf numFmtId="0" fontId="25" fillId="0" borderId="11" xfId="0" applyFont="1" applyBorder="1" applyAlignment="1">
      <alignment horizontal="center" vertical="center" textRotation="90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</cellXfs>
  <cellStyles count="44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Hypertextový odkaz" xfId="43" builtinId="8"/>
    <cellStyle name="Chybně" xfId="8" builtinId="27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cent" xfId="1" builtinId="5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37">
    <dxf>
      <font>
        <color theme="9" tint="0.39994506668294322"/>
      </font>
    </dxf>
    <dxf>
      <font>
        <b/>
        <i/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9" tint="0.79998168889431442"/>
        </patternFill>
      </fill>
    </dxf>
    <dxf>
      <font>
        <color theme="9" tint="0.39994506668294322"/>
      </font>
    </dxf>
    <dxf>
      <font>
        <b/>
        <i/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9" tint="0.79998168889431442"/>
        </patternFill>
      </fill>
    </dxf>
    <dxf>
      <font>
        <color theme="9" tint="0.39994506668294322"/>
      </font>
    </dxf>
    <dxf>
      <font>
        <b/>
        <i/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9" tint="0.79998168889431442"/>
        </patternFill>
      </fill>
    </dxf>
    <dxf>
      <font>
        <color theme="9" tint="0.39994506668294322"/>
      </font>
    </dxf>
    <dxf>
      <font>
        <b/>
        <i/>
        <color rgb="FF002060"/>
      </font>
      <fill>
        <patternFill>
          <bgColor theme="5" tint="0.59996337778862885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9" tint="0.79998168889431442"/>
        </patternFill>
      </fill>
    </dxf>
    <dxf>
      <font>
        <color theme="9" tint="0.39994506668294322"/>
      </font>
    </dxf>
    <dxf>
      <font>
        <b/>
        <i val="0"/>
        <color rgb="FF002060"/>
      </font>
      <fill>
        <patternFill>
          <bgColor theme="5" tint="0.59996337778862885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9" tint="0.79998168889431442"/>
        </patternFill>
      </fill>
    </dxf>
    <dxf>
      <font>
        <color theme="9" tint="0.39994506668294322"/>
      </font>
    </dxf>
    <dxf>
      <font>
        <b/>
        <i val="0"/>
        <color rgb="FF002060"/>
      </font>
      <fill>
        <patternFill>
          <bgColor theme="5" tint="0.59996337778862885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color theme="9" tint="0.39994506668294322"/>
      </font>
    </dxf>
    <dxf>
      <font>
        <b/>
        <i val="0"/>
        <color rgb="FF002060"/>
      </font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color rgb="FF002060"/>
      </font>
      <fill>
        <patternFill>
          <bgColor rgb="FF00206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kz65%3fxjazyk=CZ&amp;xdatum=20121012&amp;xstrana=599&amp;xt=1" TargetMode="External"/><Relationship Id="rId13" Type="http://schemas.openxmlformats.org/officeDocument/2006/relationships/hyperlink" Target="kz65%3fxjazyk=CZ&amp;xdatum=20121012&amp;xstrana=587&amp;xt=1" TargetMode="External"/><Relationship Id="rId18" Type="http://schemas.openxmlformats.org/officeDocument/2006/relationships/hyperlink" Target="kz65%3fxjazyk=CZ&amp;xdatum=20121012&amp;xstrana=598&amp;xt=1" TargetMode="External"/><Relationship Id="rId26" Type="http://schemas.openxmlformats.org/officeDocument/2006/relationships/hyperlink" Target="kz65%3fxjazyk=CZ&amp;xdatum=20121012&amp;xstrana=588&amp;xt=1" TargetMode="External"/><Relationship Id="rId3" Type="http://schemas.openxmlformats.org/officeDocument/2006/relationships/hyperlink" Target="kz65%3fxjazyk=CZ&amp;xdatum=20121012&amp;xstrana=600&amp;xt=1" TargetMode="External"/><Relationship Id="rId21" Type="http://schemas.openxmlformats.org/officeDocument/2006/relationships/hyperlink" Target="kz65%3fxjazyk=CZ&amp;xdatum=20121012&amp;xstrana=593&amp;xt=1" TargetMode="External"/><Relationship Id="rId7" Type="http://schemas.openxmlformats.org/officeDocument/2006/relationships/hyperlink" Target="kz65%3fxjazyk=CZ&amp;xdatum=20121012&amp;xstrana=591&amp;xt=1" TargetMode="External"/><Relationship Id="rId12" Type="http://schemas.openxmlformats.org/officeDocument/2006/relationships/hyperlink" Target="kz65%3fxjazyk=CZ&amp;xdatum=20121012&amp;xstrana=586&amp;xt=1" TargetMode="External"/><Relationship Id="rId17" Type="http://schemas.openxmlformats.org/officeDocument/2006/relationships/hyperlink" Target="kz65%3fxjazyk=CZ&amp;xdatum=20121012&amp;xstrana=700&amp;xt=1" TargetMode="External"/><Relationship Id="rId25" Type="http://schemas.openxmlformats.org/officeDocument/2006/relationships/hyperlink" Target="kz65%3fxjazyk=CZ&amp;xdatum=20121012&amp;xstrana=659&amp;xt=1" TargetMode="External"/><Relationship Id="rId2" Type="http://schemas.openxmlformats.org/officeDocument/2006/relationships/hyperlink" Target="kz65%3fxjazyk=CZ&amp;xdatum=20121012&amp;xstrana=698&amp;xt=1" TargetMode="External"/><Relationship Id="rId16" Type="http://schemas.openxmlformats.org/officeDocument/2006/relationships/hyperlink" Target="kz65%3fxjazyk=CZ&amp;xdatum=20121012&amp;xstrana=580&amp;xt=1" TargetMode="External"/><Relationship Id="rId20" Type="http://schemas.openxmlformats.org/officeDocument/2006/relationships/hyperlink" Target="kz65%3fxjazyk=CZ&amp;xdatum=20121012&amp;xstrana=592&amp;xt=1" TargetMode="External"/><Relationship Id="rId1" Type="http://schemas.openxmlformats.org/officeDocument/2006/relationships/hyperlink" Target="kz65%3fxjazyk=CZ&amp;xdatum=20121012&amp;xstrana=597&amp;xt=1" TargetMode="External"/><Relationship Id="rId6" Type="http://schemas.openxmlformats.org/officeDocument/2006/relationships/hyperlink" Target="kz65%3fxjazyk=CZ&amp;xdatum=20121012&amp;xstrana=303&amp;xt=1" TargetMode="External"/><Relationship Id="rId11" Type="http://schemas.openxmlformats.org/officeDocument/2006/relationships/hyperlink" Target="kz65%3fxjazyk=CZ&amp;xdatum=20121012&amp;xstrana=652&amp;xt=1" TargetMode="External"/><Relationship Id="rId24" Type="http://schemas.openxmlformats.org/officeDocument/2006/relationships/hyperlink" Target="kz65%3fxjazyk=CZ&amp;xdatum=20121012&amp;xstrana=584&amp;xt=1" TargetMode="External"/><Relationship Id="rId5" Type="http://schemas.openxmlformats.org/officeDocument/2006/relationships/hyperlink" Target="kz65%3fxjazyk=CZ&amp;xdatum=20121012&amp;xstrana=585&amp;xt=1" TargetMode="External"/><Relationship Id="rId15" Type="http://schemas.openxmlformats.org/officeDocument/2006/relationships/hyperlink" Target="kz65%3fxjazyk=CZ&amp;xdatum=20121012&amp;xstrana=581&amp;xt=1" TargetMode="External"/><Relationship Id="rId23" Type="http://schemas.openxmlformats.org/officeDocument/2006/relationships/hyperlink" Target="kz65%3fxjazyk=CZ&amp;xdatum=20121012&amp;xstrana=582&amp;xt=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kz65%3fxjazyk=CZ&amp;xdatum=20121012&amp;xstrana=349&amp;xt=1" TargetMode="External"/><Relationship Id="rId19" Type="http://schemas.openxmlformats.org/officeDocument/2006/relationships/hyperlink" Target="kz65%3fxjazyk=CZ&amp;xdatum=20121012&amp;xstrana=590&amp;xt=1" TargetMode="External"/><Relationship Id="rId4" Type="http://schemas.openxmlformats.org/officeDocument/2006/relationships/hyperlink" Target="kz65%3fxjazyk=CZ&amp;xdatum=20121012&amp;xstrana=343&amp;xt=1" TargetMode="External"/><Relationship Id="rId9" Type="http://schemas.openxmlformats.org/officeDocument/2006/relationships/hyperlink" Target="kz65%3fxjazyk=CZ&amp;xdatum=20121012&amp;xstrana=578&amp;xt=1" TargetMode="External"/><Relationship Id="rId14" Type="http://schemas.openxmlformats.org/officeDocument/2006/relationships/hyperlink" Target="kz65%3fxjazyk=CZ&amp;xdatum=20121012&amp;xstrana=583&amp;xt=1" TargetMode="External"/><Relationship Id="rId22" Type="http://schemas.openxmlformats.org/officeDocument/2006/relationships/hyperlink" Target="kz65%3fxjazyk=CZ&amp;xdatum=20121012&amp;xstrana=589&amp;xt=1" TargetMode="External"/><Relationship Id="rId27" Type="http://schemas.openxmlformats.org/officeDocument/2006/relationships/hyperlink" Target="http://www.volby.cz/pls/kz2012/kz61?xjazyk=CZ&amp;xdatum=2012101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kz65%3fxjazyk=CZ&amp;xdatum=20121012&amp;xstrana=599&amp;xt=1" TargetMode="External"/><Relationship Id="rId13" Type="http://schemas.openxmlformats.org/officeDocument/2006/relationships/hyperlink" Target="kz65%3fxjazyk=CZ&amp;xdatum=20121012&amp;xstrana=587&amp;xt=1" TargetMode="External"/><Relationship Id="rId18" Type="http://schemas.openxmlformats.org/officeDocument/2006/relationships/hyperlink" Target="kz65%3fxjazyk=CZ&amp;xdatum=20121012&amp;xstrana=598&amp;xt=1" TargetMode="External"/><Relationship Id="rId26" Type="http://schemas.openxmlformats.org/officeDocument/2006/relationships/hyperlink" Target="kz65%3fxjazyk=CZ&amp;xdatum=20121012&amp;xstrana=588&amp;xt=1" TargetMode="External"/><Relationship Id="rId3" Type="http://schemas.openxmlformats.org/officeDocument/2006/relationships/hyperlink" Target="kz65%3fxjazyk=CZ&amp;xdatum=20121012&amp;xstrana=600&amp;xt=1" TargetMode="External"/><Relationship Id="rId21" Type="http://schemas.openxmlformats.org/officeDocument/2006/relationships/hyperlink" Target="kz65%3fxjazyk=CZ&amp;xdatum=20121012&amp;xstrana=593&amp;xt=1" TargetMode="External"/><Relationship Id="rId7" Type="http://schemas.openxmlformats.org/officeDocument/2006/relationships/hyperlink" Target="kz65%3fxjazyk=CZ&amp;xdatum=20121012&amp;xstrana=591&amp;xt=1" TargetMode="External"/><Relationship Id="rId12" Type="http://schemas.openxmlformats.org/officeDocument/2006/relationships/hyperlink" Target="kz65%3fxjazyk=CZ&amp;xdatum=20121012&amp;xstrana=586&amp;xt=1" TargetMode="External"/><Relationship Id="rId17" Type="http://schemas.openxmlformats.org/officeDocument/2006/relationships/hyperlink" Target="kz65%3fxjazyk=CZ&amp;xdatum=20121012&amp;xstrana=700&amp;xt=1" TargetMode="External"/><Relationship Id="rId25" Type="http://schemas.openxmlformats.org/officeDocument/2006/relationships/hyperlink" Target="kz65%3fxjazyk=CZ&amp;xdatum=20121012&amp;xstrana=659&amp;xt=1" TargetMode="External"/><Relationship Id="rId2" Type="http://schemas.openxmlformats.org/officeDocument/2006/relationships/hyperlink" Target="kz65%3fxjazyk=CZ&amp;xdatum=20121012&amp;xstrana=698&amp;xt=1" TargetMode="External"/><Relationship Id="rId16" Type="http://schemas.openxmlformats.org/officeDocument/2006/relationships/hyperlink" Target="kz65%3fxjazyk=CZ&amp;xdatum=20121012&amp;xstrana=580&amp;xt=1" TargetMode="External"/><Relationship Id="rId20" Type="http://schemas.openxmlformats.org/officeDocument/2006/relationships/hyperlink" Target="kz65%3fxjazyk=CZ&amp;xdatum=20121012&amp;xstrana=592&amp;xt=1" TargetMode="External"/><Relationship Id="rId1" Type="http://schemas.openxmlformats.org/officeDocument/2006/relationships/hyperlink" Target="kz65%3fxjazyk=CZ&amp;xdatum=20121012&amp;xstrana=597&amp;xt=1" TargetMode="External"/><Relationship Id="rId6" Type="http://schemas.openxmlformats.org/officeDocument/2006/relationships/hyperlink" Target="kz65%3fxjazyk=CZ&amp;xdatum=20121012&amp;xstrana=303&amp;xt=1" TargetMode="External"/><Relationship Id="rId11" Type="http://schemas.openxmlformats.org/officeDocument/2006/relationships/hyperlink" Target="kz65%3fxjazyk=CZ&amp;xdatum=20121012&amp;xstrana=652&amp;xt=1" TargetMode="External"/><Relationship Id="rId24" Type="http://schemas.openxmlformats.org/officeDocument/2006/relationships/hyperlink" Target="kz65%3fxjazyk=CZ&amp;xdatum=20121012&amp;xstrana=584&amp;xt=1" TargetMode="External"/><Relationship Id="rId5" Type="http://schemas.openxmlformats.org/officeDocument/2006/relationships/hyperlink" Target="kz65%3fxjazyk=CZ&amp;xdatum=20121012&amp;xstrana=585&amp;xt=1" TargetMode="External"/><Relationship Id="rId15" Type="http://schemas.openxmlformats.org/officeDocument/2006/relationships/hyperlink" Target="kz65%3fxjazyk=CZ&amp;xdatum=20121012&amp;xstrana=581&amp;xt=1" TargetMode="External"/><Relationship Id="rId23" Type="http://schemas.openxmlformats.org/officeDocument/2006/relationships/hyperlink" Target="kz65%3fxjazyk=CZ&amp;xdatum=20121012&amp;xstrana=582&amp;xt=1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kz65%3fxjazyk=CZ&amp;xdatum=20121012&amp;xstrana=349&amp;xt=1" TargetMode="External"/><Relationship Id="rId19" Type="http://schemas.openxmlformats.org/officeDocument/2006/relationships/hyperlink" Target="kz65%3fxjazyk=CZ&amp;xdatum=20121012&amp;xstrana=590&amp;xt=1" TargetMode="External"/><Relationship Id="rId4" Type="http://schemas.openxmlformats.org/officeDocument/2006/relationships/hyperlink" Target="kz65%3fxjazyk=CZ&amp;xdatum=20121012&amp;xstrana=343&amp;xt=1" TargetMode="External"/><Relationship Id="rId9" Type="http://schemas.openxmlformats.org/officeDocument/2006/relationships/hyperlink" Target="kz65%3fxjazyk=CZ&amp;xdatum=20121012&amp;xstrana=578&amp;xt=1" TargetMode="External"/><Relationship Id="rId14" Type="http://schemas.openxmlformats.org/officeDocument/2006/relationships/hyperlink" Target="kz65%3fxjazyk=CZ&amp;xdatum=20121012&amp;xstrana=583&amp;xt=1" TargetMode="External"/><Relationship Id="rId22" Type="http://schemas.openxmlformats.org/officeDocument/2006/relationships/hyperlink" Target="kz65%3fxjazyk=CZ&amp;xdatum=20121012&amp;xstrana=589&amp;xt=1" TargetMode="External"/><Relationship Id="rId27" Type="http://schemas.openxmlformats.org/officeDocument/2006/relationships/hyperlink" Target="http://www.volby.cz/pls/kz2012/kz61?xjazyk=CZ&amp;xdatum=20121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4"/>
  <sheetViews>
    <sheetView showGridLines="0" tabSelected="1" topLeftCell="K3" zoomScale="150" zoomScaleNormal="150" workbookViewId="0">
      <selection activeCell="K26" sqref="K26"/>
    </sheetView>
  </sheetViews>
  <sheetFormatPr defaultRowHeight="15"/>
  <cols>
    <col min="1" max="1" width="20.140625" style="11" bestFit="1" customWidth="1"/>
    <col min="2" max="5" width="8" bestFit="1" customWidth="1"/>
    <col min="6" max="6" width="8" customWidth="1"/>
    <col min="7" max="7" width="8" bestFit="1" customWidth="1"/>
    <col min="8" max="8" width="9" customWidth="1"/>
    <col min="9" max="10" width="8" bestFit="1" customWidth="1"/>
    <col min="11" max="11" width="8.140625" customWidth="1"/>
    <col min="12" max="13" width="8" bestFit="1" customWidth="1"/>
    <col min="14" max="14" width="10.42578125" bestFit="1" customWidth="1"/>
    <col min="15" max="15" width="9" bestFit="1" customWidth="1"/>
    <col min="17" max="17" width="3" customWidth="1"/>
    <col min="18" max="18" width="11.140625" bestFit="1" customWidth="1"/>
    <col min="19" max="26" width="5.28515625" bestFit="1" customWidth="1"/>
  </cols>
  <sheetData>
    <row r="1" spans="1:27" ht="31.5">
      <c r="A1" s="6" t="s">
        <v>0</v>
      </c>
    </row>
    <row r="2" spans="1:27" ht="24" thickBot="1">
      <c r="A2" s="7" t="s">
        <v>1</v>
      </c>
    </row>
    <row r="3" spans="1:27" ht="15.75" thickBo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R3" s="35" t="s">
        <v>110</v>
      </c>
      <c r="S3" s="36"/>
      <c r="T3" s="36"/>
      <c r="U3" s="36"/>
      <c r="V3" s="36"/>
      <c r="W3" s="36"/>
      <c r="X3" s="36"/>
      <c r="Y3" s="36"/>
      <c r="Z3" s="37"/>
    </row>
    <row r="4" spans="1:27" ht="22.5" customHeight="1">
      <c r="A4" s="33"/>
      <c r="B4" s="1" t="s">
        <v>2</v>
      </c>
      <c r="C4" s="1" t="s">
        <v>5</v>
      </c>
      <c r="D4" s="1" t="s">
        <v>6</v>
      </c>
      <c r="E4" s="1" t="s">
        <v>8</v>
      </c>
      <c r="F4" s="1" t="s">
        <v>10</v>
      </c>
      <c r="G4" s="1" t="s">
        <v>11</v>
      </c>
      <c r="H4" s="1" t="s">
        <v>13</v>
      </c>
      <c r="I4" s="1" t="s">
        <v>15</v>
      </c>
      <c r="J4" s="1" t="s">
        <v>17</v>
      </c>
      <c r="K4" s="1" t="s">
        <v>20</v>
      </c>
      <c r="L4" s="1" t="s">
        <v>22</v>
      </c>
      <c r="M4" s="1" t="s">
        <v>24</v>
      </c>
      <c r="N4" s="1" t="s">
        <v>25</v>
      </c>
      <c r="O4" s="1" t="s">
        <v>27</v>
      </c>
      <c r="P4" s="34" t="s">
        <v>108</v>
      </c>
      <c r="R4" s="25" t="s">
        <v>109</v>
      </c>
      <c r="U4" s="26">
        <v>0.4</v>
      </c>
    </row>
    <row r="5" spans="1:27">
      <c r="A5" s="33"/>
      <c r="B5" s="1" t="s">
        <v>3</v>
      </c>
      <c r="C5" s="1" t="s">
        <v>3</v>
      </c>
      <c r="D5" s="1" t="s">
        <v>7</v>
      </c>
      <c r="E5" s="1" t="s">
        <v>9</v>
      </c>
      <c r="F5" s="1" t="s">
        <v>4</v>
      </c>
      <c r="G5" s="1" t="s">
        <v>12</v>
      </c>
      <c r="H5" s="1" t="s">
        <v>14</v>
      </c>
      <c r="I5" s="1" t="s">
        <v>16</v>
      </c>
      <c r="J5" s="1" t="s">
        <v>18</v>
      </c>
      <c r="K5" s="1" t="s">
        <v>21</v>
      </c>
      <c r="L5" s="1" t="s">
        <v>23</v>
      </c>
      <c r="M5" s="1" t="s">
        <v>4</v>
      </c>
      <c r="N5" s="1" t="s">
        <v>26</v>
      </c>
      <c r="O5" s="1" t="s">
        <v>28</v>
      </c>
      <c r="P5" s="34"/>
    </row>
    <row r="6" spans="1:27">
      <c r="A6" s="33"/>
      <c r="B6" s="1" t="s">
        <v>4</v>
      </c>
      <c r="C6" s="1" t="s">
        <v>4</v>
      </c>
      <c r="D6" s="1" t="s">
        <v>4</v>
      </c>
      <c r="E6" s="1" t="s">
        <v>4</v>
      </c>
      <c r="F6" s="1"/>
      <c r="G6" s="1" t="s">
        <v>4</v>
      </c>
      <c r="H6" s="1" t="s">
        <v>4</v>
      </c>
      <c r="I6" s="1" t="s">
        <v>4</v>
      </c>
      <c r="J6" s="1" t="s">
        <v>19</v>
      </c>
      <c r="K6" s="1" t="s">
        <v>4</v>
      </c>
      <c r="L6" s="1" t="s">
        <v>4</v>
      </c>
      <c r="M6" s="1"/>
      <c r="N6" s="1" t="s">
        <v>4</v>
      </c>
      <c r="O6" s="1"/>
      <c r="P6" s="34"/>
      <c r="S6" s="18">
        <f>1</f>
        <v>1</v>
      </c>
      <c r="T6" s="18">
        <f>S6+1</f>
        <v>2</v>
      </c>
      <c r="U6" s="18">
        <f t="shared" ref="U6:Z6" si="0">T6+1</f>
        <v>3</v>
      </c>
      <c r="V6" s="18">
        <f t="shared" si="0"/>
        <v>4</v>
      </c>
      <c r="W6" s="18">
        <f t="shared" si="0"/>
        <v>5</v>
      </c>
      <c r="X6" s="18">
        <f t="shared" si="0"/>
        <v>6</v>
      </c>
      <c r="Y6" s="18">
        <f t="shared" si="0"/>
        <v>7</v>
      </c>
      <c r="Z6" s="18">
        <f t="shared" si="0"/>
        <v>8</v>
      </c>
    </row>
    <row r="7" spans="1:27" ht="48">
      <c r="A7" s="8" t="s">
        <v>29</v>
      </c>
      <c r="B7" s="5" t="s">
        <v>30</v>
      </c>
      <c r="C7" s="5" t="s">
        <v>30</v>
      </c>
      <c r="D7" s="5" t="s">
        <v>30</v>
      </c>
      <c r="E7" s="5" t="s">
        <v>30</v>
      </c>
      <c r="F7" s="5" t="s">
        <v>30</v>
      </c>
      <c r="G7" s="5" t="s">
        <v>30</v>
      </c>
      <c r="H7" s="5" t="s">
        <v>30</v>
      </c>
      <c r="I7" s="5" t="s">
        <v>30</v>
      </c>
      <c r="J7" s="5" t="s">
        <v>30</v>
      </c>
      <c r="K7" s="5" t="s">
        <v>30</v>
      </c>
      <c r="L7" s="5" t="s">
        <v>30</v>
      </c>
      <c r="M7" s="5" t="s">
        <v>30</v>
      </c>
      <c r="N7" s="5" t="s">
        <v>30</v>
      </c>
      <c r="O7" s="5" t="s">
        <v>30</v>
      </c>
      <c r="S7" s="28" t="str">
        <f t="array" ref="S7:Z7">TRANSPOSE(R8:R15)</f>
        <v>ČSSD</v>
      </c>
      <c r="T7" s="28" t="str">
        <v>KSČM</v>
      </c>
      <c r="U7" s="28" t="str">
        <v>ODS</v>
      </c>
      <c r="V7" s="28" t="str">
        <v>TOP+STAN</v>
      </c>
      <c r="W7" s="28" t="str">
        <v>KDU-ČSL</v>
      </c>
      <c r="X7" s="28" t="str">
        <v>SPOZ</v>
      </c>
      <c r="Y7" s="28" t="str">
        <v>Piráti</v>
      </c>
      <c r="Z7" s="28" t="str">
        <v>SZ</v>
      </c>
      <c r="AA7" s="23"/>
    </row>
    <row r="8" spans="1:27">
      <c r="A8" s="8" t="s">
        <v>36</v>
      </c>
      <c r="B8" s="4">
        <v>76255</v>
      </c>
      <c r="C8" s="4">
        <v>53736</v>
      </c>
      <c r="D8" s="4">
        <v>41519</v>
      </c>
      <c r="E8" s="4">
        <v>16402</v>
      </c>
      <c r="F8" s="4">
        <v>34360</v>
      </c>
      <c r="G8" s="4">
        <v>16900</v>
      </c>
      <c r="H8" s="4">
        <v>32248</v>
      </c>
      <c r="I8" s="4">
        <v>33130</v>
      </c>
      <c r="J8" s="4">
        <v>48022</v>
      </c>
      <c r="K8" s="4">
        <v>93843</v>
      </c>
      <c r="L8" s="4">
        <v>47238</v>
      </c>
      <c r="M8" s="4">
        <v>40620</v>
      </c>
      <c r="N8" s="4">
        <v>87688</v>
      </c>
      <c r="O8" s="4">
        <f>SUM(B8:N8)</f>
        <v>621961</v>
      </c>
      <c r="P8" s="19">
        <f>O8/$O$82</f>
        <v>0.23584902440735425</v>
      </c>
      <c r="Q8" s="29">
        <v>1</v>
      </c>
      <c r="R8" s="24" t="str">
        <f>A8</f>
        <v>ČSSD</v>
      </c>
      <c r="S8" s="27">
        <f>CORREL($B8:$N8,$B$8:$N$8)</f>
        <v>1</v>
      </c>
      <c r="T8" s="27">
        <f>CORREL($B8:$N8,$B$9:$N$9)</f>
        <v>0.88331907099677265</v>
      </c>
      <c r="U8" s="27">
        <f>CORREL($B8:$N8,$B$10:$N$10)</f>
        <v>0.64596133829667002</v>
      </c>
      <c r="V8" s="27">
        <f>CORREL($B8:$N8,$B$11:$N$11)</f>
        <v>0.61563885249090256</v>
      </c>
      <c r="W8" s="27">
        <f>CORREL($B8:$N8,$B$12:$N$12)</f>
        <v>0.66377534435720387</v>
      </c>
      <c r="X8" s="27">
        <f>CORREL($B8:$N8,$B$13:$N$13)</f>
        <v>0.37872018854976691</v>
      </c>
      <c r="Y8" s="27">
        <f>CORREL($B8:$N8,$B$14:$N$14)</f>
        <v>0.84477519437173165</v>
      </c>
      <c r="Z8" s="27">
        <f>CORREL($B8:$N8,$B$15:$N$15)</f>
        <v>0.92714115468608882</v>
      </c>
    </row>
    <row r="9" spans="1:27">
      <c r="A9" s="8" t="s">
        <v>59</v>
      </c>
      <c r="B9" s="4">
        <v>71975</v>
      </c>
      <c r="C9" s="4">
        <v>37187</v>
      </c>
      <c r="D9" s="4">
        <v>34919</v>
      </c>
      <c r="E9" s="4">
        <v>16580</v>
      </c>
      <c r="F9" s="4">
        <v>53819</v>
      </c>
      <c r="G9" s="4">
        <v>23167</v>
      </c>
      <c r="H9" s="4">
        <v>31685</v>
      </c>
      <c r="I9" s="4">
        <v>29332</v>
      </c>
      <c r="J9" s="4">
        <v>32119</v>
      </c>
      <c r="K9" s="4">
        <v>64805</v>
      </c>
      <c r="L9" s="4">
        <v>40379</v>
      </c>
      <c r="M9" s="4">
        <v>30074</v>
      </c>
      <c r="N9" s="4">
        <v>72912</v>
      </c>
      <c r="O9" s="4">
        <f t="shared" ref="O9:O72" si="1">SUM(B9:N9)</f>
        <v>538953</v>
      </c>
      <c r="P9" s="19">
        <f>P8+O9/$O$82</f>
        <v>0.44022122660558982</v>
      </c>
      <c r="Q9" s="30">
        <f>Q8+1</f>
        <v>2</v>
      </c>
      <c r="R9" s="24" t="str">
        <f t="shared" ref="R9:R15" si="2">A9</f>
        <v>KSČM</v>
      </c>
      <c r="S9" s="27">
        <f t="shared" ref="S9:S15" si="3">CORREL($B9:$N9,$B$8:$N$8)</f>
        <v>0.88331907099677265</v>
      </c>
      <c r="T9" s="27">
        <f t="shared" ref="T9:T15" si="4">CORREL($B9:$N9,$B$9:$N$9)</f>
        <v>1.0000000000000002</v>
      </c>
      <c r="U9" s="27">
        <f t="shared" ref="U9:U15" si="5">CORREL($B9:$N9,$B$10:$N$10)</f>
        <v>0.71629103009908679</v>
      </c>
      <c r="V9" s="27">
        <f t="shared" ref="V9:V15" si="6">CORREL($B9:$N9,$B$11:$N$11)</f>
        <v>0.6746309225819247</v>
      </c>
      <c r="W9" s="27">
        <f t="shared" ref="W9:W15" si="7">CORREL($B9:$N9,$B$12:$N$12)</f>
        <v>0.39067400326617979</v>
      </c>
      <c r="X9" s="27">
        <f t="shared" ref="X9:X15" si="8">CORREL($B9:$N9,$B$13:$N$13)</f>
        <v>0.21718186517258448</v>
      </c>
      <c r="Y9" s="27">
        <f t="shared" ref="Y9:Y15" si="9">CORREL($B9:$N9,$B$14:$N$14)</f>
        <v>0.90306467864621742</v>
      </c>
      <c r="Z9" s="27">
        <f t="shared" ref="Z9:Z15" si="10">CORREL($B9:$N9,$B$15:$N$15)</f>
        <v>0.78181011328099392</v>
      </c>
    </row>
    <row r="10" spans="1:27">
      <c r="A10" s="8" t="s">
        <v>72</v>
      </c>
      <c r="B10" s="4">
        <v>64101</v>
      </c>
      <c r="C10" s="4">
        <v>24110</v>
      </c>
      <c r="D10" s="4">
        <v>44160</v>
      </c>
      <c r="E10" s="4">
        <v>7062</v>
      </c>
      <c r="F10" s="4">
        <v>20635</v>
      </c>
      <c r="G10" s="4">
        <v>11993</v>
      </c>
      <c r="H10" s="4">
        <v>17366</v>
      </c>
      <c r="I10" s="4">
        <v>16953</v>
      </c>
      <c r="J10" s="4">
        <v>16888</v>
      </c>
      <c r="K10" s="4">
        <v>32004</v>
      </c>
      <c r="L10" s="4">
        <v>19308</v>
      </c>
      <c r="M10" s="4">
        <v>17757</v>
      </c>
      <c r="N10" s="4">
        <v>31744</v>
      </c>
      <c r="O10" s="4">
        <f t="shared" si="1"/>
        <v>324081</v>
      </c>
      <c r="P10" s="19">
        <f t="shared" ref="P10:P73" si="11">P9+O10/$O$82</f>
        <v>0.56311347817596125</v>
      </c>
      <c r="Q10" s="30">
        <f t="shared" ref="Q10:Q27" si="12">Q9+1</f>
        <v>3</v>
      </c>
      <c r="R10" s="24" t="str">
        <f t="shared" si="2"/>
        <v>ODS</v>
      </c>
      <c r="S10" s="27">
        <f t="shared" si="3"/>
        <v>0.64596133829667002</v>
      </c>
      <c r="T10" s="27">
        <f t="shared" si="4"/>
        <v>0.71629103009908679</v>
      </c>
      <c r="U10" s="27">
        <f t="shared" si="5"/>
        <v>1</v>
      </c>
      <c r="V10" s="27">
        <f t="shared" si="6"/>
        <v>0.79556046597177343</v>
      </c>
      <c r="W10" s="27">
        <f t="shared" si="7"/>
        <v>5.5139728961072235E-2</v>
      </c>
      <c r="X10" s="27">
        <f t="shared" si="8"/>
        <v>-0.13757568026073608</v>
      </c>
      <c r="Y10" s="27">
        <f t="shared" si="9"/>
        <v>0.8564658754252108</v>
      </c>
      <c r="Z10" s="27">
        <f t="shared" si="10"/>
        <v>0.65943112942275339</v>
      </c>
    </row>
    <row r="11" spans="1:27">
      <c r="A11" s="9" t="s">
        <v>99</v>
      </c>
      <c r="B11" s="4">
        <v>40981</v>
      </c>
      <c r="C11" s="4">
        <v>9614</v>
      </c>
      <c r="D11" s="4">
        <v>9175</v>
      </c>
      <c r="E11" s="4">
        <v>5326</v>
      </c>
      <c r="F11" s="4">
        <v>9949</v>
      </c>
      <c r="G11" s="4">
        <v>4564</v>
      </c>
      <c r="H11" s="4">
        <v>13483</v>
      </c>
      <c r="I11" s="4">
        <v>9722</v>
      </c>
      <c r="J11" s="4">
        <v>8302</v>
      </c>
      <c r="K11" s="4">
        <v>20379</v>
      </c>
      <c r="L11" s="4">
        <v>10905</v>
      </c>
      <c r="M11" s="4">
        <v>18863</v>
      </c>
      <c r="N11" s="4">
        <v>13826</v>
      </c>
      <c r="O11" s="4">
        <f t="shared" si="1"/>
        <v>175089</v>
      </c>
      <c r="P11" s="19">
        <f t="shared" si="11"/>
        <v>0.62950762480968792</v>
      </c>
      <c r="Q11" s="30">
        <f t="shared" si="12"/>
        <v>4</v>
      </c>
      <c r="R11" s="24" t="str">
        <f t="shared" si="2"/>
        <v>TOP+STAN</v>
      </c>
      <c r="S11" s="27">
        <f t="shared" si="3"/>
        <v>0.61563885249090256</v>
      </c>
      <c r="T11" s="27">
        <f t="shared" si="4"/>
        <v>0.6746309225819247</v>
      </c>
      <c r="U11" s="27">
        <f t="shared" si="5"/>
        <v>0.79556046597177343</v>
      </c>
      <c r="V11" s="27">
        <f t="shared" si="6"/>
        <v>1</v>
      </c>
      <c r="W11" s="27">
        <f t="shared" si="7"/>
        <v>0.21311534809441279</v>
      </c>
      <c r="X11" s="27">
        <f t="shared" si="8"/>
        <v>-8.2419588239746461E-2</v>
      </c>
      <c r="Y11" s="27">
        <f t="shared" si="9"/>
        <v>0.82536648395623946</v>
      </c>
      <c r="Z11" s="27">
        <f t="shared" si="10"/>
        <v>0.63867846138911921</v>
      </c>
    </row>
    <row r="12" spans="1:27">
      <c r="A12" s="8" t="s">
        <v>46</v>
      </c>
      <c r="B12" s="4">
        <v>0</v>
      </c>
      <c r="C12" s="4">
        <v>12341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20243</v>
      </c>
      <c r="K12" s="4">
        <v>59159</v>
      </c>
      <c r="L12" s="4">
        <v>0</v>
      </c>
      <c r="M12" s="4">
        <v>34231</v>
      </c>
      <c r="N12" s="4">
        <v>27536</v>
      </c>
      <c r="O12" s="4">
        <f t="shared" si="1"/>
        <v>153510</v>
      </c>
      <c r="P12" s="19">
        <f t="shared" si="11"/>
        <v>0.68771896561204204</v>
      </c>
      <c r="Q12" s="30">
        <f t="shared" si="12"/>
        <v>5</v>
      </c>
      <c r="R12" s="24" t="str">
        <f t="shared" si="2"/>
        <v>KDU-ČSL</v>
      </c>
      <c r="S12" s="27">
        <f t="shared" si="3"/>
        <v>0.66377534435720387</v>
      </c>
      <c r="T12" s="27">
        <f t="shared" si="4"/>
        <v>0.39067400326617979</v>
      </c>
      <c r="U12" s="27">
        <f t="shared" si="5"/>
        <v>5.5139728961072235E-2</v>
      </c>
      <c r="V12" s="27">
        <f t="shared" si="6"/>
        <v>0.21311534809441279</v>
      </c>
      <c r="W12" s="27">
        <f t="shared" si="7"/>
        <v>1</v>
      </c>
      <c r="X12" s="27">
        <f t="shared" si="8"/>
        <v>0.63542447092855892</v>
      </c>
      <c r="Y12" s="27">
        <f t="shared" si="9"/>
        <v>0.34978125903588536</v>
      </c>
      <c r="Z12" s="27">
        <f t="shared" si="10"/>
        <v>0.70919069947633817</v>
      </c>
    </row>
    <row r="13" spans="1:27">
      <c r="A13" s="8" t="s">
        <v>89</v>
      </c>
      <c r="B13" s="4">
        <v>0</v>
      </c>
      <c r="C13" s="4">
        <v>4169</v>
      </c>
      <c r="D13" s="4">
        <v>5716</v>
      </c>
      <c r="E13" s="4">
        <v>2045</v>
      </c>
      <c r="F13" s="4">
        <v>4950</v>
      </c>
      <c r="G13" s="4">
        <v>2224</v>
      </c>
      <c r="H13" s="4">
        <v>4517</v>
      </c>
      <c r="I13" s="4">
        <v>8256</v>
      </c>
      <c r="J13" s="4">
        <v>7000</v>
      </c>
      <c r="K13" s="4">
        <v>8538</v>
      </c>
      <c r="L13" s="4">
        <v>5845</v>
      </c>
      <c r="M13" s="4">
        <v>13488</v>
      </c>
      <c r="N13" s="4">
        <v>14596</v>
      </c>
      <c r="O13" s="4">
        <f t="shared" si="1"/>
        <v>81344</v>
      </c>
      <c r="P13" s="19">
        <f t="shared" si="11"/>
        <v>0.71856479524025318</v>
      </c>
      <c r="Q13" s="30">
        <f t="shared" si="12"/>
        <v>6</v>
      </c>
      <c r="R13" s="24" t="str">
        <f t="shared" si="2"/>
        <v>SPOZ</v>
      </c>
      <c r="S13" s="27">
        <f t="shared" si="3"/>
        <v>0.37872018854976691</v>
      </c>
      <c r="T13" s="27">
        <f t="shared" si="4"/>
        <v>0.21718186517258448</v>
      </c>
      <c r="U13" s="27">
        <f t="shared" si="5"/>
        <v>-0.13757568026073608</v>
      </c>
      <c r="V13" s="27">
        <f t="shared" si="6"/>
        <v>-8.2419588239746461E-2</v>
      </c>
      <c r="W13" s="27">
        <f t="shared" si="7"/>
        <v>0.63542447092855892</v>
      </c>
      <c r="X13" s="27">
        <f t="shared" si="8"/>
        <v>1.0000000000000002</v>
      </c>
      <c r="Y13" s="27">
        <f t="shared" si="9"/>
        <v>-1.8913027870333828E-2</v>
      </c>
      <c r="Z13" s="27">
        <f t="shared" si="10"/>
        <v>0.31797449783522369</v>
      </c>
    </row>
    <row r="14" spans="1:27">
      <c r="A14" s="8" t="s">
        <v>76</v>
      </c>
      <c r="B14" s="4">
        <v>10617</v>
      </c>
      <c r="C14" s="4">
        <v>3449</v>
      </c>
      <c r="D14" s="4">
        <v>4473</v>
      </c>
      <c r="E14" s="4">
        <v>1763</v>
      </c>
      <c r="F14" s="4">
        <v>4009</v>
      </c>
      <c r="G14" s="4">
        <v>2875</v>
      </c>
      <c r="H14" s="4">
        <v>3110</v>
      </c>
      <c r="I14" s="4">
        <v>2872</v>
      </c>
      <c r="J14" s="4">
        <v>2620</v>
      </c>
      <c r="K14" s="4">
        <v>8655</v>
      </c>
      <c r="L14" s="4">
        <v>3740</v>
      </c>
      <c r="M14" s="4">
        <v>2647</v>
      </c>
      <c r="N14" s="4">
        <v>6975</v>
      </c>
      <c r="O14" s="4">
        <f t="shared" si="1"/>
        <v>57805</v>
      </c>
      <c r="P14" s="19">
        <f t="shared" si="11"/>
        <v>0.74048458258361893</v>
      </c>
      <c r="Q14" s="30">
        <f t="shared" si="12"/>
        <v>7</v>
      </c>
      <c r="R14" s="24" t="str">
        <f t="shared" si="2"/>
        <v>Piráti</v>
      </c>
      <c r="S14" s="27">
        <f t="shared" si="3"/>
        <v>0.84477519437173165</v>
      </c>
      <c r="T14" s="27">
        <f t="shared" si="4"/>
        <v>0.90306467864621742</v>
      </c>
      <c r="U14" s="27">
        <f t="shared" si="5"/>
        <v>0.8564658754252108</v>
      </c>
      <c r="V14" s="27">
        <f t="shared" si="6"/>
        <v>0.82536648395623946</v>
      </c>
      <c r="W14" s="27">
        <f t="shared" si="7"/>
        <v>0.34978125903588536</v>
      </c>
      <c r="X14" s="27">
        <f t="shared" si="8"/>
        <v>-1.8913027870333828E-2</v>
      </c>
      <c r="Y14" s="27">
        <f t="shared" si="9"/>
        <v>1</v>
      </c>
      <c r="Z14" s="27">
        <f t="shared" si="10"/>
        <v>0.85606797525941569</v>
      </c>
    </row>
    <row r="15" spans="1:27">
      <c r="A15" s="8" t="s">
        <v>96</v>
      </c>
      <c r="B15" s="4">
        <v>9071</v>
      </c>
      <c r="C15" s="4">
        <v>3211</v>
      </c>
      <c r="D15" s="4">
        <v>3498</v>
      </c>
      <c r="E15" s="4">
        <v>0</v>
      </c>
      <c r="F15" s="4">
        <v>0</v>
      </c>
      <c r="G15" s="4">
        <v>0</v>
      </c>
      <c r="H15" s="4">
        <v>0</v>
      </c>
      <c r="I15" s="4">
        <v>2586</v>
      </c>
      <c r="J15" s="4">
        <v>3359</v>
      </c>
      <c r="K15" s="4">
        <v>12787</v>
      </c>
      <c r="L15" s="4">
        <v>0</v>
      </c>
      <c r="M15" s="4">
        <v>2949</v>
      </c>
      <c r="N15" s="4">
        <v>8940</v>
      </c>
      <c r="O15" s="4">
        <f t="shared" si="1"/>
        <v>46401</v>
      </c>
      <c r="P15" s="19">
        <f t="shared" si="11"/>
        <v>0.75807994721504379</v>
      </c>
      <c r="Q15" s="30">
        <f t="shared" si="12"/>
        <v>8</v>
      </c>
      <c r="R15" s="24" t="str">
        <f t="shared" si="2"/>
        <v>SZ</v>
      </c>
      <c r="S15" s="27">
        <f t="shared" si="3"/>
        <v>0.92714115468608882</v>
      </c>
      <c r="T15" s="27">
        <f t="shared" si="4"/>
        <v>0.78181011328099392</v>
      </c>
      <c r="U15" s="27">
        <f t="shared" si="5"/>
        <v>0.65943112942275339</v>
      </c>
      <c r="V15" s="27">
        <f t="shared" si="6"/>
        <v>0.63867846138911921</v>
      </c>
      <c r="W15" s="27">
        <f t="shared" si="7"/>
        <v>0.70919069947633817</v>
      </c>
      <c r="X15" s="27">
        <f t="shared" si="8"/>
        <v>0.31797449783522369</v>
      </c>
      <c r="Y15" s="27">
        <f t="shared" si="9"/>
        <v>0.85606797525941569</v>
      </c>
      <c r="Z15" s="27">
        <f t="shared" si="10"/>
        <v>0.99999999999999989</v>
      </c>
    </row>
    <row r="16" spans="1:27" ht="15.75" thickBot="1">
      <c r="A16" s="8" t="s">
        <v>65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5854</v>
      </c>
      <c r="J16" s="4">
        <v>0</v>
      </c>
      <c r="K16" s="4">
        <v>8361</v>
      </c>
      <c r="L16" s="4">
        <v>8767</v>
      </c>
      <c r="M16" s="4">
        <v>3159</v>
      </c>
      <c r="N16" s="4">
        <v>18311</v>
      </c>
      <c r="O16" s="4">
        <f t="shared" si="1"/>
        <v>44452</v>
      </c>
      <c r="P16" s="19">
        <f t="shared" si="11"/>
        <v>0.77493624661798977</v>
      </c>
      <c r="Q16" s="21"/>
      <c r="R16" s="20"/>
      <c r="S16" s="22"/>
      <c r="T16" s="22"/>
    </row>
    <row r="17" spans="1:26" ht="15.75" thickBot="1">
      <c r="A17" s="8" t="s">
        <v>95</v>
      </c>
      <c r="B17" s="4">
        <v>8236</v>
      </c>
      <c r="C17" s="4">
        <v>3722</v>
      </c>
      <c r="D17" s="4">
        <v>2116</v>
      </c>
      <c r="E17" s="4">
        <v>1766</v>
      </c>
      <c r="F17" s="4">
        <v>3317</v>
      </c>
      <c r="G17" s="4">
        <v>1027</v>
      </c>
      <c r="H17" s="4">
        <v>2935</v>
      </c>
      <c r="I17" s="4">
        <v>2371</v>
      </c>
      <c r="J17" s="4">
        <v>2107</v>
      </c>
      <c r="K17" s="4">
        <v>4702</v>
      </c>
      <c r="L17" s="4">
        <v>2646</v>
      </c>
      <c r="M17" s="4">
        <v>2170</v>
      </c>
      <c r="N17" s="4">
        <v>2041</v>
      </c>
      <c r="O17" s="4">
        <f t="shared" si="1"/>
        <v>39156</v>
      </c>
      <c r="P17" s="19">
        <f t="shared" si="11"/>
        <v>0.78978429078747048</v>
      </c>
      <c r="Q17" s="21"/>
      <c r="R17" s="35" t="s">
        <v>112</v>
      </c>
      <c r="S17" s="36"/>
      <c r="T17" s="36"/>
      <c r="U17" s="36"/>
      <c r="V17" s="36"/>
      <c r="W17" s="36"/>
      <c r="X17" s="36"/>
      <c r="Y17" s="36"/>
      <c r="Z17" s="37"/>
    </row>
    <row r="18" spans="1:26">
      <c r="A18" s="9" t="s">
        <v>39</v>
      </c>
      <c r="B18" s="4">
        <v>0</v>
      </c>
      <c r="C18" s="4">
        <v>3480</v>
      </c>
      <c r="D18" s="4">
        <v>2604</v>
      </c>
      <c r="E18" s="4">
        <v>2410</v>
      </c>
      <c r="F18" s="4">
        <v>9322</v>
      </c>
      <c r="G18" s="4">
        <v>2093</v>
      </c>
      <c r="H18" s="4">
        <v>2480</v>
      </c>
      <c r="I18" s="4">
        <v>2226</v>
      </c>
      <c r="J18" s="4">
        <v>0</v>
      </c>
      <c r="K18" s="4">
        <v>0</v>
      </c>
      <c r="L18" s="4">
        <v>0</v>
      </c>
      <c r="M18" s="4">
        <v>1150</v>
      </c>
      <c r="N18" s="4">
        <v>6908</v>
      </c>
      <c r="O18" s="4">
        <f t="shared" si="1"/>
        <v>32673</v>
      </c>
      <c r="P18" s="19">
        <f t="shared" si="11"/>
        <v>0.80217396662640805</v>
      </c>
      <c r="Q18" s="21"/>
      <c r="R18" s="3"/>
      <c r="S18" s="18">
        <f>1</f>
        <v>1</v>
      </c>
      <c r="T18" s="18">
        <f>S18+1</f>
        <v>2</v>
      </c>
      <c r="U18" s="18">
        <f t="shared" ref="U18:Z18" si="13">T18+1</f>
        <v>3</v>
      </c>
      <c r="V18" s="18">
        <f t="shared" si="13"/>
        <v>4</v>
      </c>
      <c r="W18" s="18">
        <f t="shared" si="13"/>
        <v>5</v>
      </c>
      <c r="X18" s="18">
        <f t="shared" si="13"/>
        <v>6</v>
      </c>
      <c r="Y18" s="18">
        <f t="shared" si="13"/>
        <v>7</v>
      </c>
      <c r="Z18" s="18">
        <f t="shared" si="13"/>
        <v>8</v>
      </c>
    </row>
    <row r="19" spans="1:26" ht="48">
      <c r="A19" s="8" t="s">
        <v>81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28763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f t="shared" si="1"/>
        <v>28763</v>
      </c>
      <c r="P19" s="19">
        <f t="shared" si="11"/>
        <v>0.81308096158112186</v>
      </c>
      <c r="Q19" s="21"/>
      <c r="R19" s="3"/>
      <c r="S19" s="28" t="str">
        <f t="array" ref="S19:Z19">TRANSPOSE(R20:R27)</f>
        <v>ČSSD</v>
      </c>
      <c r="T19" s="28" t="str">
        <v>KSČM</v>
      </c>
      <c r="U19" s="28" t="str">
        <v>ODS</v>
      </c>
      <c r="V19" s="28" t="str">
        <v>TOP+STAN</v>
      </c>
      <c r="W19" s="28" t="str">
        <v>KDU-ČSL</v>
      </c>
      <c r="X19" s="28" t="str">
        <v>SPOZ</v>
      </c>
      <c r="Y19" s="28" t="str">
        <v>Piráti</v>
      </c>
      <c r="Z19" s="28" t="str">
        <v>SZ</v>
      </c>
    </row>
    <row r="20" spans="1:26">
      <c r="A20" s="9" t="s">
        <v>97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21829</v>
      </c>
      <c r="H20" s="4">
        <v>6687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f t="shared" si="1"/>
        <v>28516</v>
      </c>
      <c r="P20" s="19">
        <f t="shared" si="11"/>
        <v>0.82389429357460719</v>
      </c>
      <c r="Q20" s="29">
        <v>1</v>
      </c>
      <c r="R20" s="24" t="str">
        <f>R8</f>
        <v>ČSSD</v>
      </c>
      <c r="S20" s="27">
        <f>'Data %'!S8</f>
        <v>1</v>
      </c>
      <c r="T20" s="27">
        <f>'Data %'!T8</f>
        <v>3.5984824610729611E-2</v>
      </c>
      <c r="U20" s="27">
        <f>'Data %'!U8</f>
        <v>0.14220215524241275</v>
      </c>
      <c r="V20" s="27">
        <f>'Data %'!V8</f>
        <v>-4.3172355999467664E-2</v>
      </c>
      <c r="W20" s="27">
        <f>'Data %'!W8</f>
        <v>0.46428522000156358</v>
      </c>
      <c r="X20" s="27">
        <f>'Data %'!X8</f>
        <v>0.2189312987886794</v>
      </c>
      <c r="Y20" s="27">
        <f>'Data %'!Y8</f>
        <v>-2.2142606211122153E-2</v>
      </c>
      <c r="Z20" s="27">
        <f>'Data %'!Z8</f>
        <v>0.58603726090356867</v>
      </c>
    </row>
    <row r="21" spans="1:26">
      <c r="A21" s="8" t="s">
        <v>44</v>
      </c>
      <c r="B21" s="4">
        <v>0</v>
      </c>
      <c r="C21" s="4">
        <v>27972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f t="shared" si="1"/>
        <v>27972</v>
      </c>
      <c r="P21" s="19">
        <f t="shared" si="11"/>
        <v>0.83450133953202654</v>
      </c>
      <c r="Q21" s="30">
        <f>Q20+1</f>
        <v>2</v>
      </c>
      <c r="R21" s="24" t="str">
        <f t="shared" ref="R21:R27" si="14">R9</f>
        <v>KSČM</v>
      </c>
      <c r="S21" s="27">
        <f>'Data %'!S9</f>
        <v>3.5984824610729611E-2</v>
      </c>
      <c r="T21" s="27">
        <f>'Data %'!T9</f>
        <v>1</v>
      </c>
      <c r="U21" s="27">
        <f>'Data %'!U9</f>
        <v>7.2387155733161068E-2</v>
      </c>
      <c r="V21" s="27">
        <f>'Data %'!V9</f>
        <v>-0.25168758604195335</v>
      </c>
      <c r="W21" s="27">
        <f>'Data %'!W9</f>
        <v>-0.49803220882442878</v>
      </c>
      <c r="X21" s="27">
        <f>'Data %'!X9</f>
        <v>-0.31620583472504654</v>
      </c>
      <c r="Y21" s="27">
        <f>'Data %'!Y9</f>
        <v>0.27961569583506674</v>
      </c>
      <c r="Z21" s="27">
        <f>'Data %'!Z9</f>
        <v>-0.28633916087716776</v>
      </c>
    </row>
    <row r="22" spans="1:26">
      <c r="A22" s="9" t="s">
        <v>54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27582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f t="shared" si="1"/>
        <v>27582</v>
      </c>
      <c r="P22" s="19">
        <f t="shared" si="11"/>
        <v>0.84496049660329575</v>
      </c>
      <c r="Q22" s="30">
        <f t="shared" si="12"/>
        <v>3</v>
      </c>
      <c r="R22" s="24" t="str">
        <f t="shared" si="14"/>
        <v>ODS</v>
      </c>
      <c r="S22" s="27">
        <f>'Data %'!S10</f>
        <v>0.14220215524241275</v>
      </c>
      <c r="T22" s="27">
        <f>'Data %'!T10</f>
        <v>7.2387155733161068E-2</v>
      </c>
      <c r="U22" s="27">
        <f>'Data %'!U10</f>
        <v>1</v>
      </c>
      <c r="V22" s="27">
        <f>'Data %'!V10</f>
        <v>0.18735879564101021</v>
      </c>
      <c r="W22" s="27">
        <f>'Data %'!W10</f>
        <v>-0.32631055515159374</v>
      </c>
      <c r="X22" s="27">
        <f>'Data %'!X10</f>
        <v>-0.23627849164735518</v>
      </c>
      <c r="Y22" s="27">
        <f>'Data %'!Y10</f>
        <v>0.57322067923564535</v>
      </c>
      <c r="Z22" s="27">
        <f>'Data %'!Z10</f>
        <v>0.26911315492522292</v>
      </c>
    </row>
    <row r="23" spans="1:26">
      <c r="A23" s="8" t="s">
        <v>82</v>
      </c>
      <c r="B23" s="4">
        <v>11115</v>
      </c>
      <c r="C23" s="4">
        <v>0</v>
      </c>
      <c r="D23" s="4">
        <v>1944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13540</v>
      </c>
      <c r="L23" s="4">
        <v>0</v>
      </c>
      <c r="M23" s="4">
        <v>0</v>
      </c>
      <c r="N23" s="4">
        <v>0</v>
      </c>
      <c r="O23" s="4">
        <f t="shared" si="1"/>
        <v>26599</v>
      </c>
      <c r="P23" s="19">
        <f t="shared" si="11"/>
        <v>0.85504689784101195</v>
      </c>
      <c r="Q23" s="30">
        <f t="shared" si="12"/>
        <v>4</v>
      </c>
      <c r="R23" s="24" t="str">
        <f t="shared" si="14"/>
        <v>TOP+STAN</v>
      </c>
      <c r="S23" s="27">
        <f>'Data %'!S11</f>
        <v>-4.3172355999467664E-2</v>
      </c>
      <c r="T23" s="27">
        <f>'Data %'!T11</f>
        <v>-0.25168758604195335</v>
      </c>
      <c r="U23" s="27">
        <f>'Data %'!U11</f>
        <v>0.18735879564101021</v>
      </c>
      <c r="V23" s="27">
        <f>'Data %'!V11</f>
        <v>1.0000000000000002</v>
      </c>
      <c r="W23" s="27">
        <f>'Data %'!W11</f>
        <v>6.1350731396170748E-2</v>
      </c>
      <c r="X23" s="27">
        <f>'Data %'!X11</f>
        <v>-1.1500180970234947E-2</v>
      </c>
      <c r="Y23" s="27">
        <f>'Data %'!Y11</f>
        <v>0.20820428970359395</v>
      </c>
      <c r="Z23" s="27">
        <f>'Data %'!Z11</f>
        <v>0.10490822073320009</v>
      </c>
    </row>
    <row r="24" spans="1:26">
      <c r="A24" s="8" t="s">
        <v>80</v>
      </c>
      <c r="B24" s="4">
        <v>0</v>
      </c>
      <c r="C24" s="4">
        <v>0</v>
      </c>
      <c r="D24" s="4">
        <v>0</v>
      </c>
      <c r="E24" s="4">
        <v>0</v>
      </c>
      <c r="F24" s="4">
        <v>25617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f t="shared" si="1"/>
        <v>25617</v>
      </c>
      <c r="P24" s="19">
        <f t="shared" si="11"/>
        <v>0.8647609224474474</v>
      </c>
      <c r="Q24" s="30">
        <f t="shared" si="12"/>
        <v>5</v>
      </c>
      <c r="R24" s="24" t="str">
        <f t="shared" si="14"/>
        <v>KDU-ČSL</v>
      </c>
      <c r="S24" s="27">
        <f>'Data %'!S12</f>
        <v>0.46428522000156358</v>
      </c>
      <c r="T24" s="27">
        <f>'Data %'!T12</f>
        <v>-0.49803220882442878</v>
      </c>
      <c r="U24" s="27">
        <f>'Data %'!U12</f>
        <v>-0.32631055515159374</v>
      </c>
      <c r="V24" s="27">
        <f>'Data %'!V12</f>
        <v>6.1350731396170748E-2</v>
      </c>
      <c r="W24" s="27">
        <f>'Data %'!W12</f>
        <v>1.0000000000000002</v>
      </c>
      <c r="X24" s="27">
        <f>'Data %'!X12</f>
        <v>0.49935929563252118</v>
      </c>
      <c r="Y24" s="27">
        <f>'Data %'!Y12</f>
        <v>-0.38873192261042722</v>
      </c>
      <c r="Z24" s="27">
        <f>'Data %'!Z12</f>
        <v>0.59899528622942089</v>
      </c>
    </row>
    <row r="25" spans="1:26">
      <c r="A25" s="8" t="s">
        <v>75</v>
      </c>
      <c r="B25" s="4">
        <v>5452</v>
      </c>
      <c r="C25" s="4">
        <v>1865</v>
      </c>
      <c r="D25" s="4">
        <v>1366</v>
      </c>
      <c r="E25" s="4">
        <v>857</v>
      </c>
      <c r="F25" s="4">
        <v>1322</v>
      </c>
      <c r="G25" s="4">
        <v>895</v>
      </c>
      <c r="H25" s="4">
        <v>1728</v>
      </c>
      <c r="I25" s="4">
        <v>1725</v>
      </c>
      <c r="J25" s="4">
        <v>1505</v>
      </c>
      <c r="K25" s="4">
        <v>1992</v>
      </c>
      <c r="L25" s="4">
        <v>1343</v>
      </c>
      <c r="M25" s="4">
        <v>789</v>
      </c>
      <c r="N25" s="4">
        <v>2452</v>
      </c>
      <c r="O25" s="4">
        <f t="shared" si="1"/>
        <v>23291</v>
      </c>
      <c r="P25" s="19">
        <f t="shared" si="11"/>
        <v>0.87359292256879217</v>
      </c>
      <c r="Q25" s="30">
        <f t="shared" si="12"/>
        <v>6</v>
      </c>
      <c r="R25" s="24" t="str">
        <f t="shared" si="14"/>
        <v>SPOZ</v>
      </c>
      <c r="S25" s="27">
        <f>'Data %'!S13</f>
        <v>0.2189312987886794</v>
      </c>
      <c r="T25" s="27">
        <f>'Data %'!T13</f>
        <v>-0.31620583472504654</v>
      </c>
      <c r="U25" s="27">
        <f>'Data %'!U13</f>
        <v>-0.23627849164735518</v>
      </c>
      <c r="V25" s="27">
        <f>'Data %'!V13</f>
        <v>-1.1500180970234947E-2</v>
      </c>
      <c r="W25" s="27">
        <f>'Data %'!W13</f>
        <v>0.49935929563252118</v>
      </c>
      <c r="X25" s="27">
        <f>'Data %'!X13</f>
        <v>0.99999999999999978</v>
      </c>
      <c r="Y25" s="27">
        <f>'Data %'!Y13</f>
        <v>-0.6750798944349603</v>
      </c>
      <c r="Z25" s="27">
        <f>'Data %'!Z13</f>
        <v>9.1259985921925746E-2</v>
      </c>
    </row>
    <row r="26" spans="1:26">
      <c r="A26" s="9" t="s">
        <v>53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19721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f t="shared" si="1"/>
        <v>19721</v>
      </c>
      <c r="P26" s="19">
        <f t="shared" si="11"/>
        <v>0.8810711705784543</v>
      </c>
      <c r="Q26" s="30">
        <f t="shared" si="12"/>
        <v>7</v>
      </c>
      <c r="R26" s="24" t="str">
        <f t="shared" si="14"/>
        <v>Piráti</v>
      </c>
      <c r="S26" s="27">
        <f>'Data %'!S14</f>
        <v>-2.2142606211122153E-2</v>
      </c>
      <c r="T26" s="27">
        <f>'Data %'!T14</f>
        <v>0.27961569583506674</v>
      </c>
      <c r="U26" s="27">
        <f>'Data %'!U14</f>
        <v>0.57322067923564535</v>
      </c>
      <c r="V26" s="27">
        <f>'Data %'!V14</f>
        <v>0.20820428970359395</v>
      </c>
      <c r="W26" s="27">
        <f>'Data %'!W14</f>
        <v>-0.38873192261042722</v>
      </c>
      <c r="X26" s="27">
        <f>'Data %'!X14</f>
        <v>-0.6750798944349603</v>
      </c>
      <c r="Y26" s="27">
        <f>'Data %'!Y14</f>
        <v>1.0000000000000002</v>
      </c>
      <c r="Z26" s="27">
        <f>'Data %'!Z14</f>
        <v>0.26618701562267283</v>
      </c>
    </row>
    <row r="27" spans="1:26">
      <c r="A27" s="9" t="s">
        <v>49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19459</v>
      </c>
      <c r="M27" s="4">
        <v>0</v>
      </c>
      <c r="N27" s="4">
        <v>0</v>
      </c>
      <c r="O27" s="4">
        <f t="shared" si="1"/>
        <v>19459</v>
      </c>
      <c r="P27" s="19">
        <f t="shared" si="11"/>
        <v>0.8884500675928052</v>
      </c>
      <c r="Q27" s="30">
        <f t="shared" si="12"/>
        <v>8</v>
      </c>
      <c r="R27" s="24" t="str">
        <f t="shared" si="14"/>
        <v>SZ</v>
      </c>
      <c r="S27" s="27">
        <f>'Data %'!S15</f>
        <v>0.58603726090356867</v>
      </c>
      <c r="T27" s="27">
        <f>'Data %'!T15</f>
        <v>-0.28633916087716776</v>
      </c>
      <c r="U27" s="27">
        <f>'Data %'!U15</f>
        <v>0.26911315492522292</v>
      </c>
      <c r="V27" s="27">
        <f>'Data %'!V15</f>
        <v>0.10490822073320009</v>
      </c>
      <c r="W27" s="27">
        <f>'Data %'!W15</f>
        <v>0.59899528622942089</v>
      </c>
      <c r="X27" s="27">
        <f>'Data %'!X15</f>
        <v>9.1259985921925746E-2</v>
      </c>
      <c r="Y27" s="27">
        <f>'Data %'!Y15</f>
        <v>0.26618701562267283</v>
      </c>
      <c r="Z27" s="27">
        <f>'Data %'!Z15</f>
        <v>1.0000000000000002</v>
      </c>
    </row>
    <row r="28" spans="1:26">
      <c r="A28" s="9" t="s">
        <v>78</v>
      </c>
      <c r="B28" s="4">
        <v>0</v>
      </c>
      <c r="C28" s="4">
        <v>1965</v>
      </c>
      <c r="D28" s="4">
        <v>0</v>
      </c>
      <c r="E28" s="4">
        <v>0</v>
      </c>
      <c r="F28" s="4">
        <v>2609</v>
      </c>
      <c r="G28" s="4">
        <v>0</v>
      </c>
      <c r="H28" s="4">
        <v>0</v>
      </c>
      <c r="I28" s="4">
        <v>0</v>
      </c>
      <c r="J28" s="4">
        <v>1736</v>
      </c>
      <c r="K28" s="4">
        <v>2856</v>
      </c>
      <c r="L28" s="4">
        <v>3777</v>
      </c>
      <c r="M28" s="4">
        <v>1396</v>
      </c>
      <c r="N28" s="4">
        <v>3707</v>
      </c>
      <c r="O28" s="4">
        <f t="shared" si="1"/>
        <v>18046</v>
      </c>
      <c r="P28" s="19">
        <f>P27+O28/$O$82</f>
        <v>0.89529315179656577</v>
      </c>
      <c r="Q28" s="21"/>
      <c r="R28" s="20"/>
      <c r="S28" s="22"/>
      <c r="T28" s="22"/>
    </row>
    <row r="29" spans="1:26">
      <c r="A29" s="9" t="s">
        <v>51</v>
      </c>
      <c r="B29" s="4">
        <v>0</v>
      </c>
      <c r="C29" s="4">
        <v>0</v>
      </c>
      <c r="D29" s="4">
        <v>0</v>
      </c>
      <c r="E29" s="4">
        <v>0</v>
      </c>
      <c r="F29" s="4">
        <v>17372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f t="shared" si="1"/>
        <v>17372</v>
      </c>
      <c r="P29" s="19">
        <f t="shared" si="11"/>
        <v>0.90188065366887704</v>
      </c>
      <c r="Q29" s="21"/>
      <c r="R29" s="20"/>
      <c r="S29" s="22"/>
      <c r="T29" s="22"/>
    </row>
    <row r="30" spans="1:26">
      <c r="A30" s="8" t="s">
        <v>60</v>
      </c>
      <c r="B30" s="4">
        <v>0</v>
      </c>
      <c r="C30" s="4">
        <v>441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315</v>
      </c>
      <c r="J30" s="4">
        <v>305</v>
      </c>
      <c r="K30" s="4">
        <v>6081</v>
      </c>
      <c r="L30" s="4">
        <v>3406</v>
      </c>
      <c r="M30" s="4">
        <v>2346</v>
      </c>
      <c r="N30" s="4">
        <v>1878</v>
      </c>
      <c r="O30" s="4">
        <f t="shared" si="1"/>
        <v>14772</v>
      </c>
      <c r="P30" s="19">
        <f t="shared" si="11"/>
        <v>0.90748222963352021</v>
      </c>
      <c r="Q30" s="21"/>
      <c r="R30" s="20"/>
      <c r="S30" s="22"/>
      <c r="T30" s="22"/>
    </row>
    <row r="31" spans="1:26">
      <c r="A31" s="8" t="s">
        <v>58</v>
      </c>
      <c r="B31" s="4">
        <v>2862</v>
      </c>
      <c r="C31" s="4">
        <v>0</v>
      </c>
      <c r="D31" s="4">
        <v>0</v>
      </c>
      <c r="E31" s="4">
        <v>0</v>
      </c>
      <c r="F31" s="4">
        <v>4727</v>
      </c>
      <c r="G31" s="4">
        <v>0</v>
      </c>
      <c r="H31" s="4">
        <v>0</v>
      </c>
      <c r="I31" s="4">
        <v>536</v>
      </c>
      <c r="J31" s="4">
        <v>0</v>
      </c>
      <c r="K31" s="4">
        <v>0</v>
      </c>
      <c r="L31" s="4">
        <v>0</v>
      </c>
      <c r="M31" s="4">
        <v>0</v>
      </c>
      <c r="N31" s="4">
        <v>6578</v>
      </c>
      <c r="O31" s="4">
        <f t="shared" si="1"/>
        <v>14703</v>
      </c>
      <c r="P31" s="19">
        <f t="shared" si="11"/>
        <v>0.91305764064138295</v>
      </c>
      <c r="Q31" s="21"/>
      <c r="R31" s="20"/>
      <c r="S31" s="22"/>
      <c r="T31" s="22"/>
    </row>
    <row r="32" spans="1:26">
      <c r="A32" s="8" t="s">
        <v>63</v>
      </c>
      <c r="B32" s="4">
        <v>896</v>
      </c>
      <c r="C32" s="4">
        <v>389</v>
      </c>
      <c r="D32" s="4">
        <v>607</v>
      </c>
      <c r="E32" s="4">
        <v>1480</v>
      </c>
      <c r="F32" s="4">
        <v>5956</v>
      </c>
      <c r="G32" s="4">
        <v>495</v>
      </c>
      <c r="H32" s="4">
        <v>414</v>
      </c>
      <c r="I32" s="4">
        <v>312</v>
      </c>
      <c r="J32" s="4">
        <v>227</v>
      </c>
      <c r="K32" s="4">
        <v>621</v>
      </c>
      <c r="L32" s="4">
        <v>576</v>
      </c>
      <c r="M32" s="4">
        <v>340</v>
      </c>
      <c r="N32" s="4">
        <v>833</v>
      </c>
      <c r="O32" s="4">
        <f t="shared" si="1"/>
        <v>13146</v>
      </c>
      <c r="P32" s="19">
        <f t="shared" si="11"/>
        <v>0.91804263371146144</v>
      </c>
      <c r="Q32" s="21"/>
      <c r="R32" s="20"/>
      <c r="S32" s="22"/>
      <c r="T32" s="22"/>
    </row>
    <row r="33" spans="1:20">
      <c r="A33" s="8" t="s">
        <v>101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12577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f t="shared" si="1"/>
        <v>12577</v>
      </c>
      <c r="P33" s="19">
        <f t="shared" si="11"/>
        <v>0.92281186068866949</v>
      </c>
      <c r="Q33" s="21"/>
      <c r="R33" s="20"/>
      <c r="S33" s="22"/>
      <c r="T33" s="22"/>
    </row>
    <row r="34" spans="1:20">
      <c r="A34" s="9" t="s">
        <v>47</v>
      </c>
      <c r="B34" s="4">
        <v>10764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f t="shared" si="1"/>
        <v>10764</v>
      </c>
      <c r="P34" s="19">
        <f t="shared" si="11"/>
        <v>0.92689359394641513</v>
      </c>
      <c r="Q34" s="21"/>
      <c r="R34" s="20"/>
      <c r="S34" s="22"/>
      <c r="T34" s="22"/>
    </row>
    <row r="35" spans="1:20">
      <c r="A35" s="9" t="s">
        <v>86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10476</v>
      </c>
      <c r="K35" s="4">
        <v>0</v>
      </c>
      <c r="L35" s="4">
        <v>0</v>
      </c>
      <c r="M35" s="4">
        <v>0</v>
      </c>
      <c r="N35" s="4">
        <v>0</v>
      </c>
      <c r="O35" s="4">
        <f t="shared" si="1"/>
        <v>10476</v>
      </c>
      <c r="P35" s="19">
        <f t="shared" si="11"/>
        <v>0.93086611694977295</v>
      </c>
      <c r="Q35" s="21"/>
      <c r="R35" s="20"/>
      <c r="S35" s="22"/>
      <c r="T35" s="22"/>
    </row>
    <row r="36" spans="1:20">
      <c r="A36" s="8" t="s">
        <v>91</v>
      </c>
      <c r="B36" s="4">
        <v>1579</v>
      </c>
      <c r="C36" s="4">
        <v>0</v>
      </c>
      <c r="D36" s="4">
        <v>0</v>
      </c>
      <c r="E36" s="4">
        <v>497</v>
      </c>
      <c r="F36" s="4">
        <v>1866</v>
      </c>
      <c r="G36" s="4">
        <v>0</v>
      </c>
      <c r="H36" s="4">
        <v>807</v>
      </c>
      <c r="I36" s="4">
        <v>3422</v>
      </c>
      <c r="J36" s="4">
        <v>554</v>
      </c>
      <c r="K36" s="4">
        <v>804</v>
      </c>
      <c r="L36" s="4">
        <v>366</v>
      </c>
      <c r="M36" s="4">
        <v>0</v>
      </c>
      <c r="N36" s="4">
        <v>0</v>
      </c>
      <c r="O36" s="4">
        <f t="shared" si="1"/>
        <v>9895</v>
      </c>
      <c r="P36" s="19">
        <f t="shared" si="11"/>
        <v>0.93461832343299422</v>
      </c>
      <c r="Q36" s="21"/>
      <c r="R36" s="20"/>
      <c r="S36" s="22"/>
      <c r="T36" s="22"/>
    </row>
    <row r="37" spans="1:20">
      <c r="A37" s="8" t="s">
        <v>38</v>
      </c>
      <c r="B37" s="4">
        <v>3444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1198</v>
      </c>
      <c r="K37" s="4">
        <v>2634</v>
      </c>
      <c r="L37" s="4">
        <v>1763</v>
      </c>
      <c r="M37" s="4">
        <v>0</v>
      </c>
      <c r="N37" s="4">
        <v>0</v>
      </c>
      <c r="O37" s="4">
        <f t="shared" si="1"/>
        <v>9039</v>
      </c>
      <c r="P37" s="19">
        <f t="shared" si="11"/>
        <v>0.93804593277122938</v>
      </c>
      <c r="Q37" s="21"/>
      <c r="R37" s="20"/>
      <c r="S37" s="22"/>
      <c r="T37" s="22"/>
    </row>
    <row r="38" spans="1:20">
      <c r="A38" s="9" t="s">
        <v>90</v>
      </c>
      <c r="B38" s="4">
        <v>8744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f t="shared" si="1"/>
        <v>8744</v>
      </c>
      <c r="P38" s="19">
        <f t="shared" si="11"/>
        <v>0.94136167743917143</v>
      </c>
      <c r="Q38" s="21"/>
      <c r="R38" s="20"/>
      <c r="S38" s="22"/>
      <c r="T38" s="22"/>
    </row>
    <row r="39" spans="1:20">
      <c r="A39" s="8" t="s">
        <v>42</v>
      </c>
      <c r="B39" s="4">
        <v>5744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2779</v>
      </c>
      <c r="O39" s="4">
        <f t="shared" si="1"/>
        <v>8523</v>
      </c>
      <c r="P39" s="19">
        <f t="shared" si="11"/>
        <v>0.9445936184049617</v>
      </c>
      <c r="Q39" s="21"/>
      <c r="R39" s="20"/>
      <c r="S39" s="22"/>
      <c r="T39" s="22"/>
    </row>
    <row r="40" spans="1:20">
      <c r="A40" s="9" t="s">
        <v>50</v>
      </c>
      <c r="B40" s="4">
        <v>0</v>
      </c>
      <c r="C40" s="4">
        <v>0</v>
      </c>
      <c r="D40" s="4">
        <v>7758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f t="shared" si="1"/>
        <v>7758</v>
      </c>
      <c r="P40" s="19">
        <f>P39+O40/$O$82</f>
        <v>0.94753546963253421</v>
      </c>
      <c r="Q40" s="21"/>
      <c r="R40" s="20"/>
      <c r="S40" s="22"/>
      <c r="T40" s="22"/>
    </row>
    <row r="41" spans="1:20">
      <c r="A41" s="9" t="s">
        <v>67</v>
      </c>
      <c r="B41" s="4">
        <v>0</v>
      </c>
      <c r="C41" s="4">
        <v>0</v>
      </c>
      <c r="D41" s="4">
        <v>0</v>
      </c>
      <c r="E41" s="4">
        <v>0</v>
      </c>
      <c r="F41" s="4">
        <v>7751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f t="shared" si="1"/>
        <v>7751</v>
      </c>
      <c r="P41" s="19">
        <f t="shared" si="11"/>
        <v>0.95047466644420153</v>
      </c>
      <c r="Q41" s="21"/>
      <c r="R41" s="20"/>
      <c r="S41" s="22"/>
      <c r="T41" s="22"/>
    </row>
    <row r="42" spans="1:20">
      <c r="A42" s="8" t="s">
        <v>93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7322</v>
      </c>
      <c r="K42" s="4">
        <v>0</v>
      </c>
      <c r="L42" s="4">
        <v>0</v>
      </c>
      <c r="M42" s="4">
        <v>0</v>
      </c>
      <c r="N42" s="4">
        <v>0</v>
      </c>
      <c r="O42" s="4">
        <f t="shared" si="1"/>
        <v>7322</v>
      </c>
      <c r="P42" s="19">
        <f t="shared" si="11"/>
        <v>0.95325118548110355</v>
      </c>
    </row>
    <row r="43" spans="1:20">
      <c r="A43" s="8" t="s">
        <v>102</v>
      </c>
      <c r="B43" s="4">
        <v>2226</v>
      </c>
      <c r="C43" s="4">
        <v>1136</v>
      </c>
      <c r="D43" s="4">
        <v>0</v>
      </c>
      <c r="E43" s="4">
        <v>494</v>
      </c>
      <c r="F43" s="4">
        <v>0</v>
      </c>
      <c r="G43" s="4">
        <v>0</v>
      </c>
      <c r="H43" s="4">
        <v>1525</v>
      </c>
      <c r="I43" s="4">
        <v>0</v>
      </c>
      <c r="J43" s="4">
        <v>0</v>
      </c>
      <c r="K43" s="4">
        <v>1456</v>
      </c>
      <c r="L43" s="4">
        <v>0</v>
      </c>
      <c r="M43" s="4">
        <v>0</v>
      </c>
      <c r="N43" s="4">
        <v>0</v>
      </c>
      <c r="O43" s="4">
        <f t="shared" si="1"/>
        <v>6837</v>
      </c>
      <c r="P43" s="19">
        <f t="shared" si="11"/>
        <v>0.95584379141599829</v>
      </c>
    </row>
    <row r="44" spans="1:20">
      <c r="A44" s="8" t="s">
        <v>41</v>
      </c>
      <c r="B44" s="4">
        <v>0</v>
      </c>
      <c r="C44" s="4">
        <v>0</v>
      </c>
      <c r="D44" s="4">
        <v>0</v>
      </c>
      <c r="E44" s="4">
        <v>6558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f t="shared" si="1"/>
        <v>6558</v>
      </c>
      <c r="P44" s="19">
        <f t="shared" si="11"/>
        <v>0.9583305999169548</v>
      </c>
    </row>
    <row r="45" spans="1:20">
      <c r="A45" s="8" t="s">
        <v>74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6496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f t="shared" si="1"/>
        <v>6496</v>
      </c>
      <c r="P45" s="19">
        <f>P44+O45/$O$82</f>
        <v>0.96079389787703617</v>
      </c>
    </row>
    <row r="46" spans="1:20">
      <c r="A46" s="8" t="s">
        <v>94</v>
      </c>
      <c r="B46" s="4">
        <v>0</v>
      </c>
      <c r="C46" s="4">
        <v>0</v>
      </c>
      <c r="D46" s="4">
        <v>1565</v>
      </c>
      <c r="E46" s="4">
        <v>689</v>
      </c>
      <c r="F46" s="4">
        <v>0</v>
      </c>
      <c r="G46" s="4">
        <v>0</v>
      </c>
      <c r="H46" s="4">
        <v>1784</v>
      </c>
      <c r="I46" s="4">
        <v>1944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f t="shared" si="1"/>
        <v>5982</v>
      </c>
      <c r="P46" s="19">
        <f t="shared" si="11"/>
        <v>0.96306228586921705</v>
      </c>
    </row>
    <row r="47" spans="1:20">
      <c r="A47" s="8" t="s">
        <v>70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5520</v>
      </c>
      <c r="M47" s="4">
        <v>0</v>
      </c>
      <c r="N47" s="4">
        <v>0</v>
      </c>
      <c r="O47" s="4">
        <f t="shared" si="1"/>
        <v>5520</v>
      </c>
      <c r="P47" s="19">
        <f t="shared" si="11"/>
        <v>0.96515548241165072</v>
      </c>
    </row>
    <row r="48" spans="1:20">
      <c r="A48" s="9" t="s">
        <v>79</v>
      </c>
      <c r="B48" s="4">
        <v>5311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f t="shared" si="1"/>
        <v>5311</v>
      </c>
      <c r="P48" s="19">
        <f>P47+O48/$O$82</f>
        <v>0.96716942567919884</v>
      </c>
    </row>
    <row r="49" spans="1:16">
      <c r="A49" s="9" t="s">
        <v>85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5061</v>
      </c>
      <c r="O49" s="4">
        <f t="shared" si="1"/>
        <v>5061</v>
      </c>
      <c r="P49" s="19">
        <f t="shared" si="11"/>
        <v>0.96908856837870194</v>
      </c>
    </row>
    <row r="50" spans="1:16">
      <c r="A50" s="8" t="s">
        <v>100</v>
      </c>
      <c r="B50" s="4">
        <v>4986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f t="shared" si="1"/>
        <v>4986</v>
      </c>
      <c r="P50" s="19">
        <f t="shared" si="11"/>
        <v>0.97097927090779146</v>
      </c>
    </row>
    <row r="51" spans="1:16">
      <c r="A51" s="9" t="s">
        <v>35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4981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f t="shared" si="1"/>
        <v>4981</v>
      </c>
      <c r="P51" s="19">
        <f t="shared" si="11"/>
        <v>0.97286807742552006</v>
      </c>
    </row>
    <row r="52" spans="1:16">
      <c r="A52" s="9" t="s">
        <v>103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4855</v>
      </c>
      <c r="N52" s="4">
        <v>0</v>
      </c>
      <c r="O52" s="4">
        <f t="shared" si="1"/>
        <v>4855</v>
      </c>
      <c r="P52" s="19">
        <f t="shared" si="11"/>
        <v>0.97470910445695402</v>
      </c>
    </row>
    <row r="53" spans="1:16">
      <c r="A53" s="8" t="s">
        <v>31</v>
      </c>
      <c r="B53" s="4">
        <v>0</v>
      </c>
      <c r="C53" s="4">
        <v>0</v>
      </c>
      <c r="D53" s="4">
        <v>0</v>
      </c>
      <c r="E53" s="4">
        <v>4837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f t="shared" si="1"/>
        <v>4837</v>
      </c>
      <c r="P53" s="19">
        <f t="shared" si="11"/>
        <v>0.97654330584748872</v>
      </c>
    </row>
    <row r="54" spans="1:16">
      <c r="A54" s="9" t="s">
        <v>84</v>
      </c>
      <c r="B54" s="4">
        <v>0</v>
      </c>
      <c r="C54" s="4">
        <v>0</v>
      </c>
      <c r="D54" s="4">
        <v>4782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f t="shared" si="1"/>
        <v>4782</v>
      </c>
      <c r="P54" s="19">
        <f t="shared" si="11"/>
        <v>0.97835665111305359</v>
      </c>
    </row>
    <row r="55" spans="1:16">
      <c r="A55" s="8" t="s">
        <v>83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560</v>
      </c>
      <c r="H55" s="4">
        <v>3648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f t="shared" si="1"/>
        <v>4208</v>
      </c>
      <c r="P55" s="19">
        <f t="shared" si="11"/>
        <v>0.9799523342743871</v>
      </c>
    </row>
    <row r="56" spans="1:16">
      <c r="A56" s="8" t="s">
        <v>68</v>
      </c>
      <c r="B56" s="4">
        <v>0</v>
      </c>
      <c r="C56" s="4">
        <v>0</v>
      </c>
      <c r="D56" s="4">
        <v>0</v>
      </c>
      <c r="E56" s="4">
        <v>0</v>
      </c>
      <c r="F56" s="4">
        <v>4118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f t="shared" si="1"/>
        <v>4118</v>
      </c>
      <c r="P56" s="19">
        <f t="shared" si="11"/>
        <v>0.9815138892312244</v>
      </c>
    </row>
    <row r="57" spans="1:16">
      <c r="A57" s="8" t="s">
        <v>104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4049</v>
      </c>
      <c r="N57" s="4">
        <v>0</v>
      </c>
      <c r="O57" s="4">
        <f t="shared" si="1"/>
        <v>4049</v>
      </c>
      <c r="P57" s="19">
        <f t="shared" si="11"/>
        <v>0.98304927923128127</v>
      </c>
    </row>
    <row r="58" spans="1:16">
      <c r="A58" s="9" t="s">
        <v>71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3604</v>
      </c>
      <c r="O58" s="4">
        <f t="shared" si="1"/>
        <v>3604</v>
      </c>
      <c r="P58" s="19">
        <f t="shared" si="11"/>
        <v>0.98441592422021806</v>
      </c>
    </row>
    <row r="59" spans="1:16">
      <c r="A59" s="9" t="s">
        <v>52</v>
      </c>
      <c r="B59" s="4">
        <v>0</v>
      </c>
      <c r="C59" s="4">
        <v>0</v>
      </c>
      <c r="D59" s="4">
        <v>0</v>
      </c>
      <c r="E59" s="4">
        <v>3364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"/>
        <v>3364</v>
      </c>
      <c r="P59" s="19">
        <f>P58+O59/$O$82</f>
        <v>0.98569156066383168</v>
      </c>
    </row>
    <row r="60" spans="1:16">
      <c r="A60" s="8" t="s">
        <v>64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3249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f t="shared" si="1"/>
        <v>3249</v>
      </c>
      <c r="P60" s="19">
        <f t="shared" si="11"/>
        <v>0.98692358884614451</v>
      </c>
    </row>
    <row r="61" spans="1:16">
      <c r="A61" s="8" t="s">
        <v>88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3146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f t="shared" si="1"/>
        <v>3146</v>
      </c>
      <c r="P61" s="19">
        <f t="shared" si="11"/>
        <v>0.98811655919442287</v>
      </c>
    </row>
    <row r="62" spans="1:16">
      <c r="A62" s="9" t="s">
        <v>87</v>
      </c>
      <c r="B62" s="4">
        <v>0</v>
      </c>
      <c r="C62" s="4">
        <v>2991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f t="shared" si="1"/>
        <v>2991</v>
      </c>
      <c r="P62" s="19">
        <f t="shared" si="11"/>
        <v>0.98925075319051325</v>
      </c>
    </row>
    <row r="63" spans="1:16">
      <c r="A63" s="8" t="s">
        <v>98</v>
      </c>
      <c r="B63" s="4">
        <v>2801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f t="shared" si="1"/>
        <v>2801</v>
      </c>
      <c r="P63" s="19">
        <f t="shared" si="11"/>
        <v>0.99031289875488948</v>
      </c>
    </row>
    <row r="64" spans="1:16">
      <c r="A64" s="9" t="s">
        <v>34</v>
      </c>
      <c r="B64" s="4">
        <v>2636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f t="shared" si="1"/>
        <v>2636</v>
      </c>
      <c r="P64" s="19">
        <f t="shared" si="11"/>
        <v>0.99131247594435601</v>
      </c>
    </row>
    <row r="65" spans="1:16">
      <c r="A65" s="8" t="s">
        <v>45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746</v>
      </c>
      <c r="L65" s="4">
        <v>1404</v>
      </c>
      <c r="M65" s="4">
        <v>378</v>
      </c>
      <c r="N65" s="4">
        <v>0</v>
      </c>
      <c r="O65" s="4">
        <f t="shared" si="1"/>
        <v>2528</v>
      </c>
      <c r="P65" s="19">
        <f t="shared" si="11"/>
        <v>0.99227109928842705</v>
      </c>
    </row>
    <row r="66" spans="1:16">
      <c r="A66" s="8" t="s">
        <v>62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2293</v>
      </c>
      <c r="N66" s="4">
        <v>0</v>
      </c>
      <c r="O66" s="4">
        <f t="shared" si="1"/>
        <v>2293</v>
      </c>
      <c r="P66" s="19">
        <f t="shared" si="11"/>
        <v>0.99314061009853583</v>
      </c>
    </row>
    <row r="67" spans="1:16">
      <c r="A67" s="8" t="s">
        <v>37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2213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f t="shared" si="1"/>
        <v>2213</v>
      </c>
      <c r="P67" s="19">
        <f t="shared" si="11"/>
        <v>0.99397978472687021</v>
      </c>
    </row>
    <row r="68" spans="1:16">
      <c r="A68" s="9" t="s">
        <v>48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2194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f t="shared" si="1"/>
        <v>2194</v>
      </c>
      <c r="P68" s="19">
        <f t="shared" si="11"/>
        <v>0.99481175451203319</v>
      </c>
    </row>
    <row r="69" spans="1:16">
      <c r="A69" s="8" t="s">
        <v>43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2048</v>
      </c>
      <c r="N69" s="4">
        <v>0</v>
      </c>
      <c r="O69" s="4">
        <f t="shared" si="1"/>
        <v>2048</v>
      </c>
      <c r="P69" s="19">
        <f t="shared" si="11"/>
        <v>0.99558836076545787</v>
      </c>
    </row>
    <row r="70" spans="1:16">
      <c r="A70" s="8" t="s">
        <v>66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1711</v>
      </c>
      <c r="L70" s="4">
        <v>0</v>
      </c>
      <c r="M70" s="4">
        <v>0</v>
      </c>
      <c r="N70" s="4">
        <v>0</v>
      </c>
      <c r="O70" s="4">
        <f t="shared" si="1"/>
        <v>1711</v>
      </c>
      <c r="P70" s="19">
        <f t="shared" si="11"/>
        <v>0.99623717585315785</v>
      </c>
    </row>
    <row r="71" spans="1:16">
      <c r="A71" s="8" t="s">
        <v>77</v>
      </c>
      <c r="B71" s="4">
        <v>0</v>
      </c>
      <c r="C71" s="4">
        <v>139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276</v>
      </c>
      <c r="L71" s="4">
        <v>442</v>
      </c>
      <c r="M71" s="4">
        <v>96</v>
      </c>
      <c r="N71" s="4">
        <v>700</v>
      </c>
      <c r="O71" s="4">
        <f t="shared" si="1"/>
        <v>1653</v>
      </c>
      <c r="P71" s="19">
        <f t="shared" si="11"/>
        <v>0.99686399720907137</v>
      </c>
    </row>
    <row r="72" spans="1:16">
      <c r="A72" s="8" t="s">
        <v>92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1345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f t="shared" si="1"/>
        <v>1345</v>
      </c>
      <c r="P72" s="19">
        <f t="shared" si="11"/>
        <v>0.99737402426515354</v>
      </c>
    </row>
    <row r="73" spans="1:16">
      <c r="A73" s="9" t="s">
        <v>61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1225</v>
      </c>
      <c r="N73" s="4">
        <v>0</v>
      </c>
      <c r="O73" s="4">
        <f t="shared" ref="O73:O82" si="15">SUM(B73:N73)</f>
        <v>1225</v>
      </c>
      <c r="P73" s="19">
        <f t="shared" si="11"/>
        <v>0.99783854704857411</v>
      </c>
    </row>
    <row r="74" spans="1:16">
      <c r="A74" s="8" t="s">
        <v>73</v>
      </c>
      <c r="B74" s="4">
        <v>0</v>
      </c>
      <c r="C74" s="4">
        <v>0</v>
      </c>
      <c r="D74" s="4">
        <v>0</v>
      </c>
      <c r="E74" s="4">
        <v>0</v>
      </c>
      <c r="F74" s="4">
        <v>1144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f t="shared" si="15"/>
        <v>1144</v>
      </c>
      <c r="P74" s="19">
        <f t="shared" ref="P74:P81" si="16">P73+O74/$O$82</f>
        <v>0.99827235444794804</v>
      </c>
    </row>
    <row r="75" spans="1:16">
      <c r="A75" s="9" t="s">
        <v>56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1024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f t="shared" si="15"/>
        <v>1024</v>
      </c>
      <c r="P75" s="19">
        <f t="shared" si="16"/>
        <v>0.99866065757466038</v>
      </c>
    </row>
    <row r="76" spans="1:16">
      <c r="A76" s="9" t="s">
        <v>57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910</v>
      </c>
      <c r="O76" s="4">
        <f t="shared" si="15"/>
        <v>910</v>
      </c>
      <c r="P76" s="19">
        <f t="shared" si="16"/>
        <v>0.99900573164234419</v>
      </c>
    </row>
    <row r="77" spans="1:16">
      <c r="A77" s="8" t="s">
        <v>55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807</v>
      </c>
      <c r="L77" s="4">
        <v>0</v>
      </c>
      <c r="M77" s="4">
        <v>0</v>
      </c>
      <c r="N77" s="4">
        <v>0</v>
      </c>
      <c r="O77" s="4">
        <f t="shared" si="15"/>
        <v>807</v>
      </c>
      <c r="P77" s="19">
        <f t="shared" si="16"/>
        <v>0.99931174787599342</v>
      </c>
    </row>
    <row r="78" spans="1:16">
      <c r="A78" s="8" t="s">
        <v>40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579</v>
      </c>
      <c r="L78" s="4">
        <v>0</v>
      </c>
      <c r="M78" s="4">
        <v>0</v>
      </c>
      <c r="N78" s="4">
        <v>0</v>
      </c>
      <c r="O78" s="4">
        <f t="shared" si="15"/>
        <v>579</v>
      </c>
      <c r="P78" s="19">
        <f>P77+O78/$O$82</f>
        <v>0.99953130599158568</v>
      </c>
    </row>
    <row r="79" spans="1:16">
      <c r="A79" s="8" t="s">
        <v>32</v>
      </c>
      <c r="B79" s="4">
        <v>0</v>
      </c>
      <c r="C79" s="4">
        <v>0</v>
      </c>
      <c r="D79" s="4">
        <v>556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f t="shared" si="15"/>
        <v>556</v>
      </c>
      <c r="P79" s="19">
        <f t="shared" si="16"/>
        <v>0.99974214245491777</v>
      </c>
    </row>
    <row r="80" spans="1:16">
      <c r="A80" s="8" t="s">
        <v>33</v>
      </c>
      <c r="B80" s="4">
        <v>0</v>
      </c>
      <c r="C80" s="4">
        <v>0</v>
      </c>
      <c r="D80" s="4">
        <v>0</v>
      </c>
      <c r="E80" s="4">
        <v>0</v>
      </c>
      <c r="F80" s="4">
        <v>157</v>
      </c>
      <c r="G80" s="4">
        <v>96</v>
      </c>
      <c r="H80" s="4">
        <v>163</v>
      </c>
      <c r="I80" s="4">
        <v>0</v>
      </c>
      <c r="J80" s="4">
        <v>89</v>
      </c>
      <c r="K80" s="4">
        <v>0</v>
      </c>
      <c r="L80" s="4">
        <v>0</v>
      </c>
      <c r="M80" s="4">
        <v>0</v>
      </c>
      <c r="N80" s="4">
        <v>0</v>
      </c>
      <c r="O80" s="4">
        <f t="shared" si="15"/>
        <v>505</v>
      </c>
      <c r="P80" s="19">
        <f t="shared" si="16"/>
        <v>0.9999336396023687</v>
      </c>
    </row>
    <row r="81" spans="1:16">
      <c r="A81" s="8" t="s">
        <v>69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175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f t="shared" si="15"/>
        <v>175</v>
      </c>
      <c r="P81" s="19">
        <f t="shared" si="16"/>
        <v>1.0000000000000002</v>
      </c>
    </row>
    <row r="82" spans="1:16">
      <c r="A82" s="10" t="s">
        <v>27</v>
      </c>
      <c r="B82" s="13">
        <f>SUM(B8:B81)</f>
        <v>349796</v>
      </c>
      <c r="C82" s="13">
        <f t="shared" ref="C82:N82" si="17">SUM(C8:C81)</f>
        <v>191917</v>
      </c>
      <c r="D82" s="13">
        <f t="shared" si="17"/>
        <v>166758</v>
      </c>
      <c r="E82" s="13">
        <f t="shared" si="17"/>
        <v>72130</v>
      </c>
      <c r="F82" s="13">
        <f t="shared" si="17"/>
        <v>213000</v>
      </c>
      <c r="G82" s="13">
        <f t="shared" si="17"/>
        <v>129482</v>
      </c>
      <c r="H82" s="13">
        <f t="shared" si="17"/>
        <v>163374</v>
      </c>
      <c r="I82" s="13">
        <f t="shared" si="17"/>
        <v>155464</v>
      </c>
      <c r="J82" s="13">
        <f t="shared" si="17"/>
        <v>164072</v>
      </c>
      <c r="K82" s="13">
        <f t="shared" si="17"/>
        <v>347336</v>
      </c>
      <c r="L82" s="13">
        <f t="shared" si="17"/>
        <v>176884</v>
      </c>
      <c r="M82" s="13">
        <f t="shared" si="17"/>
        <v>186923</v>
      </c>
      <c r="N82" s="13">
        <f t="shared" si="17"/>
        <v>319979</v>
      </c>
      <c r="O82" s="4">
        <f t="shared" si="15"/>
        <v>2637115</v>
      </c>
    </row>
    <row r="83" spans="1:16">
      <c r="A83" s="11" t="s">
        <v>105</v>
      </c>
    </row>
    <row r="84" spans="1:16">
      <c r="A84" s="12" t="s">
        <v>106</v>
      </c>
    </row>
  </sheetData>
  <sortState ref="A8:O81">
    <sortCondition descending="1" ref="O8:O81"/>
  </sortState>
  <mergeCells count="5">
    <mergeCell ref="A3:O3"/>
    <mergeCell ref="A4:A6"/>
    <mergeCell ref="P4:P6"/>
    <mergeCell ref="R3:Z3"/>
    <mergeCell ref="R17:Z17"/>
  </mergeCells>
  <conditionalFormatting sqref="S8:Z15">
    <cfRule type="cellIs" dxfId="9" priority="4" operator="notBetween">
      <formula>-$U$4</formula>
      <formula>+$U$4</formula>
    </cfRule>
    <cfRule type="cellIs" dxfId="8" priority="3" operator="between">
      <formula>0.9999</formula>
      <formula>1.0001</formula>
    </cfRule>
  </conditionalFormatting>
  <conditionalFormatting sqref="S20:Z27">
    <cfRule type="cellIs" dxfId="7" priority="1" operator="between">
      <formula>0.9999</formula>
      <formula>1.0001</formula>
    </cfRule>
    <cfRule type="cellIs" dxfId="6" priority="2" operator="notBetween">
      <formula>-$U$4</formula>
      <formula>+$U$4</formula>
    </cfRule>
  </conditionalFormatting>
  <conditionalFormatting sqref="R7:Z27">
    <cfRule type="cellIs" dxfId="5" priority="5" operator="lessThan">
      <formula>0</formula>
    </cfRule>
  </conditionalFormatting>
  <hyperlinks>
    <hyperlink ref="A64" r:id="rId1" display="kz65%3fxjazyk=CZ&amp;xdatum=20121012&amp;xstrana=597&amp;xt=1"/>
    <hyperlink ref="A51" r:id="rId2" display="kz65%3fxjazyk=CZ&amp;xdatum=20121012&amp;xstrana=698&amp;xt=1"/>
    <hyperlink ref="A18" r:id="rId3" display="kz65%3fxjazyk=CZ&amp;xdatum=20121012&amp;xstrana=600&amp;xt=1"/>
    <hyperlink ref="A34" r:id="rId4" display="kz65%3fxjazyk=CZ&amp;xdatum=20121012&amp;xstrana=343&amp;xt=1"/>
    <hyperlink ref="A68" r:id="rId5" display="kz65%3fxjazyk=CZ&amp;xdatum=20121012&amp;xstrana=585&amp;xt=1"/>
    <hyperlink ref="A27" r:id="rId6" display="kz65%3fxjazyk=CZ&amp;xdatum=20121012&amp;xstrana=303&amp;xt=1"/>
    <hyperlink ref="A40" r:id="rId7" display="kz65%3fxjazyk=CZ&amp;xdatum=20121012&amp;xstrana=591&amp;xt=1"/>
    <hyperlink ref="A29" r:id="rId8" display="kz65%3fxjazyk=CZ&amp;xdatum=20121012&amp;xstrana=599&amp;xt=1"/>
    <hyperlink ref="A59" r:id="rId9" display="kz65%3fxjazyk=CZ&amp;xdatum=20121012&amp;xstrana=578&amp;xt=1"/>
    <hyperlink ref="A26" r:id="rId10" display="kz65%3fxjazyk=CZ&amp;xdatum=20121012&amp;xstrana=349&amp;xt=1"/>
    <hyperlink ref="A22" r:id="rId11" display="kz65%3fxjazyk=CZ&amp;xdatum=20121012&amp;xstrana=652&amp;xt=1"/>
    <hyperlink ref="A75" r:id="rId12" display="kz65%3fxjazyk=CZ&amp;xdatum=20121012&amp;xstrana=586&amp;xt=1"/>
    <hyperlink ref="A76" r:id="rId13" display="kz65%3fxjazyk=CZ&amp;xdatum=20121012&amp;xstrana=587&amp;xt=1"/>
    <hyperlink ref="A73" r:id="rId14" display="kz65%3fxjazyk=CZ&amp;xdatum=20121012&amp;xstrana=583&amp;xt=1"/>
    <hyperlink ref="A41" r:id="rId15" display="kz65%3fxjazyk=CZ&amp;xdatum=20121012&amp;xstrana=581&amp;xt=1"/>
    <hyperlink ref="A58" r:id="rId16" display="kz65%3fxjazyk=CZ&amp;xdatum=20121012&amp;xstrana=580&amp;xt=1"/>
    <hyperlink ref="A28" r:id="rId17" display="kz65%3fxjazyk=CZ&amp;xdatum=20121012&amp;xstrana=700&amp;xt=1"/>
    <hyperlink ref="A48" r:id="rId18" display="kz65%3fxjazyk=CZ&amp;xdatum=20121012&amp;xstrana=598&amp;xt=1"/>
    <hyperlink ref="A54" r:id="rId19" display="kz65%3fxjazyk=CZ&amp;xdatum=20121012&amp;xstrana=590&amp;xt=1"/>
    <hyperlink ref="A49" r:id="rId20" display="kz65%3fxjazyk=CZ&amp;xdatum=20121012&amp;xstrana=592&amp;xt=1"/>
    <hyperlink ref="A35" r:id="rId21" display="kz65%3fxjazyk=CZ&amp;xdatum=20121012&amp;xstrana=593&amp;xt=1"/>
    <hyperlink ref="A62" r:id="rId22" display="kz65%3fxjazyk=CZ&amp;xdatum=20121012&amp;xstrana=589&amp;xt=1"/>
    <hyperlink ref="A38" r:id="rId23" display="kz65%3fxjazyk=CZ&amp;xdatum=20121012&amp;xstrana=582&amp;xt=1"/>
    <hyperlink ref="A20" r:id="rId24" display="kz65%3fxjazyk=CZ&amp;xdatum=20121012&amp;xstrana=584&amp;xt=1"/>
    <hyperlink ref="A11" r:id="rId25" display="kz65%3fxjazyk=CZ&amp;xdatum=20121012&amp;xstrana=659&amp;xt=1"/>
    <hyperlink ref="A52" r:id="rId26" display="kz65%3fxjazyk=CZ&amp;xdatum=20121012&amp;xstrana=588&amp;xt=1"/>
    <hyperlink ref="A84" r:id="rId27"/>
  </hyperlinks>
  <pageMargins left="0.78740157499999996" right="0.78740157499999996" top="0.984251969" bottom="0.984251969" header="0.4921259845" footer="0.4921259845"/>
  <pageSetup paperSize="9" orientation="portrait" horizontalDpi="4294967293"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4"/>
  <sheetViews>
    <sheetView showGridLines="0" workbookViewId="0">
      <selection activeCell="B25" sqref="B25"/>
    </sheetView>
  </sheetViews>
  <sheetFormatPr defaultRowHeight="15"/>
  <cols>
    <col min="1" max="1" width="20.140625" style="11" bestFit="1" customWidth="1"/>
    <col min="2" max="5" width="8" bestFit="1" customWidth="1"/>
    <col min="6" max="6" width="8" customWidth="1"/>
    <col min="7" max="7" width="8" bestFit="1" customWidth="1"/>
    <col min="8" max="8" width="9" customWidth="1"/>
    <col min="9" max="10" width="8" bestFit="1" customWidth="1"/>
    <col min="11" max="11" width="8.140625" customWidth="1"/>
    <col min="12" max="13" width="8" bestFit="1" customWidth="1"/>
    <col min="14" max="14" width="10.42578125" bestFit="1" customWidth="1"/>
    <col min="15" max="15" width="9" bestFit="1" customWidth="1"/>
    <col min="16" max="16" width="1.7109375" customWidth="1"/>
    <col min="17" max="17" width="3" style="3" customWidth="1"/>
    <col min="18" max="18" width="11.140625" style="3" bestFit="1" customWidth="1"/>
    <col min="19" max="26" width="5.28515625" style="3" bestFit="1" customWidth="1"/>
  </cols>
  <sheetData>
    <row r="1" spans="1:26" ht="31.5">
      <c r="A1" s="6" t="s">
        <v>0</v>
      </c>
    </row>
    <row r="2" spans="1:26" ht="24" thickBot="1">
      <c r="A2" s="7" t="s">
        <v>107</v>
      </c>
    </row>
    <row r="3" spans="1:26" ht="15.75" thickBo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R3" s="35" t="s">
        <v>111</v>
      </c>
      <c r="S3" s="36"/>
      <c r="T3" s="36"/>
      <c r="U3" s="36"/>
      <c r="V3" s="36"/>
      <c r="W3" s="36"/>
      <c r="X3" s="36"/>
      <c r="Y3" s="36"/>
      <c r="Z3" s="37"/>
    </row>
    <row r="4" spans="1:26" s="3" customFormat="1">
      <c r="A4" s="2"/>
      <c r="R4" s="25" t="s">
        <v>109</v>
      </c>
      <c r="U4" s="26">
        <v>0.4</v>
      </c>
    </row>
    <row r="5" spans="1:26">
      <c r="A5" s="33"/>
      <c r="B5" s="1" t="s">
        <v>2</v>
      </c>
      <c r="C5" s="1" t="s">
        <v>5</v>
      </c>
      <c r="D5" s="1" t="s">
        <v>6</v>
      </c>
      <c r="E5" s="1" t="s">
        <v>8</v>
      </c>
      <c r="F5" s="1" t="s">
        <v>10</v>
      </c>
      <c r="G5" s="1" t="s">
        <v>11</v>
      </c>
      <c r="H5" s="1" t="s">
        <v>13</v>
      </c>
      <c r="I5" s="1" t="s">
        <v>15</v>
      </c>
      <c r="J5" s="1" t="s">
        <v>17</v>
      </c>
      <c r="K5" s="1" t="s">
        <v>20</v>
      </c>
      <c r="L5" s="1" t="s">
        <v>22</v>
      </c>
      <c r="M5" s="1" t="s">
        <v>24</v>
      </c>
      <c r="N5" s="1" t="s">
        <v>25</v>
      </c>
      <c r="O5" s="1" t="s">
        <v>27</v>
      </c>
    </row>
    <row r="6" spans="1:26">
      <c r="A6" s="33"/>
      <c r="B6" s="1" t="s">
        <v>3</v>
      </c>
      <c r="C6" s="1" t="s">
        <v>3</v>
      </c>
      <c r="D6" s="1" t="s">
        <v>7</v>
      </c>
      <c r="E6" s="1" t="s">
        <v>9</v>
      </c>
      <c r="F6" s="1" t="s">
        <v>4</v>
      </c>
      <c r="G6" s="1" t="s">
        <v>12</v>
      </c>
      <c r="H6" s="1" t="s">
        <v>14</v>
      </c>
      <c r="I6" s="1" t="s">
        <v>16</v>
      </c>
      <c r="J6" s="1" t="s">
        <v>18</v>
      </c>
      <c r="K6" s="1" t="s">
        <v>21</v>
      </c>
      <c r="L6" s="1" t="s">
        <v>23</v>
      </c>
      <c r="M6" s="1" t="s">
        <v>4</v>
      </c>
      <c r="N6" s="1" t="s">
        <v>26</v>
      </c>
      <c r="O6" s="1" t="s">
        <v>28</v>
      </c>
      <c r="S6" s="18">
        <f>1</f>
        <v>1</v>
      </c>
      <c r="T6" s="18">
        <f>S6+1</f>
        <v>2</v>
      </c>
      <c r="U6" s="18">
        <f t="shared" ref="U6:Z6" si="0">T6+1</f>
        <v>3</v>
      </c>
      <c r="V6" s="18">
        <f t="shared" si="0"/>
        <v>4</v>
      </c>
      <c r="W6" s="18">
        <f t="shared" si="0"/>
        <v>5</v>
      </c>
      <c r="X6" s="18">
        <f t="shared" si="0"/>
        <v>6</v>
      </c>
      <c r="Y6" s="18">
        <f t="shared" si="0"/>
        <v>7</v>
      </c>
      <c r="Z6" s="18">
        <f t="shared" si="0"/>
        <v>8</v>
      </c>
    </row>
    <row r="7" spans="1:26" ht="48">
      <c r="A7" s="33"/>
      <c r="B7" s="1" t="s">
        <v>4</v>
      </c>
      <c r="C7" s="1" t="s">
        <v>4</v>
      </c>
      <c r="D7" s="1" t="s">
        <v>4</v>
      </c>
      <c r="E7" s="1" t="s">
        <v>4</v>
      </c>
      <c r="F7" s="1"/>
      <c r="G7" s="1" t="s">
        <v>4</v>
      </c>
      <c r="H7" s="1" t="s">
        <v>4</v>
      </c>
      <c r="I7" s="1" t="s">
        <v>4</v>
      </c>
      <c r="J7" s="1" t="s">
        <v>19</v>
      </c>
      <c r="K7" s="1" t="s">
        <v>4</v>
      </c>
      <c r="L7" s="1" t="s">
        <v>4</v>
      </c>
      <c r="M7" s="1"/>
      <c r="N7" s="1" t="s">
        <v>4</v>
      </c>
      <c r="O7" s="1"/>
      <c r="S7" s="28" t="str">
        <f t="array" ref="S7:Z7">TRANSPOSE(R8:R15)</f>
        <v>ČSSD</v>
      </c>
      <c r="T7" s="28" t="str">
        <v>KSČM</v>
      </c>
      <c r="U7" s="28" t="str">
        <v>ODS</v>
      </c>
      <c r="V7" s="28" t="str">
        <v>TOP+STAN</v>
      </c>
      <c r="W7" s="28" t="str">
        <v>KDU-ČSL</v>
      </c>
      <c r="X7" s="28" t="str">
        <v>SPOZ</v>
      </c>
      <c r="Y7" s="28" t="str">
        <v>Piráti</v>
      </c>
      <c r="Z7" s="28" t="str">
        <v>SZ</v>
      </c>
    </row>
    <row r="8" spans="1:26">
      <c r="A8" s="8" t="s">
        <v>36</v>
      </c>
      <c r="B8" s="14">
        <f>Data!B8/Data!B$82</f>
        <v>0.21799849054877701</v>
      </c>
      <c r="C8" s="14">
        <f>Data!C8/Data!C$82</f>
        <v>0.27999603995477212</v>
      </c>
      <c r="D8" s="14">
        <f>Data!D8/Data!D$82</f>
        <v>0.24897756029695728</v>
      </c>
      <c r="E8" s="14">
        <f>Data!E8/Data!E$82</f>
        <v>0.22739498128379315</v>
      </c>
      <c r="F8" s="14">
        <f>Data!F8/Data!F$82</f>
        <v>0.16131455399061032</v>
      </c>
      <c r="G8" s="14">
        <f>Data!G8/Data!G$82</f>
        <v>0.13052007228804002</v>
      </c>
      <c r="H8" s="14">
        <f>Data!H8/Data!H$82</f>
        <v>0.19738758921248178</v>
      </c>
      <c r="I8" s="14">
        <f>Data!I8/Data!I$82</f>
        <v>0.21310399835331653</v>
      </c>
      <c r="J8" s="14">
        <f>Data!J8/Data!J$82</f>
        <v>0.29268857574723295</v>
      </c>
      <c r="K8" s="14">
        <f>Data!K8/Data!K$82</f>
        <v>0.27017930764447107</v>
      </c>
      <c r="L8" s="14">
        <f>Data!L8/Data!L$82</f>
        <v>0.26705637592998799</v>
      </c>
      <c r="M8" s="14">
        <f>Data!M8/Data!M$82</f>
        <v>0.21730873140277013</v>
      </c>
      <c r="N8" s="14">
        <f>Data!N8/Data!N$82</f>
        <v>0.27404298407082966</v>
      </c>
      <c r="O8" s="14">
        <f>Data!O8/Data!O$82</f>
        <v>0.23584902440735425</v>
      </c>
      <c r="Q8" s="29">
        <v>1</v>
      </c>
      <c r="R8" s="24" t="str">
        <f>A8</f>
        <v>ČSSD</v>
      </c>
      <c r="S8" s="27">
        <f>CORREL($B8:$N8,$B$8:$N$8)</f>
        <v>1</v>
      </c>
      <c r="T8" s="27">
        <f>CORREL($B8:$N8,$B$9:$N$9)</f>
        <v>3.5984824610729611E-2</v>
      </c>
      <c r="U8" s="27">
        <f>CORREL($B8:$N8,$B$10:$N$10)</f>
        <v>0.14220215524241275</v>
      </c>
      <c r="V8" s="27">
        <f>CORREL($B8:$N8,$B$11:$N$11)</f>
        <v>-4.3172355999467664E-2</v>
      </c>
      <c r="W8" s="27">
        <f>CORREL($B8:$N8,$B$12:$N$12)</f>
        <v>0.46428522000156358</v>
      </c>
      <c r="X8" s="27">
        <f>CORREL($B8:$N8,$B$13:$N$13)</f>
        <v>0.2189312987886794</v>
      </c>
      <c r="Y8" s="27">
        <f>CORREL($B8:$N8,$B$14:$N$14)</f>
        <v>-2.2142606211122153E-2</v>
      </c>
      <c r="Z8" s="27">
        <f>CORREL($B8:$N8,$B$15:$N$15)</f>
        <v>0.58603726090356867</v>
      </c>
    </row>
    <row r="9" spans="1:26">
      <c r="A9" s="8" t="s">
        <v>59</v>
      </c>
      <c r="B9" s="14">
        <f>Data!B9/Data!B$82</f>
        <v>0.20576278745325846</v>
      </c>
      <c r="C9" s="14">
        <f>Data!C9/Data!C$82</f>
        <v>0.19376605511757686</v>
      </c>
      <c r="D9" s="14">
        <f>Data!D9/Data!D$82</f>
        <v>0.20939924921143213</v>
      </c>
      <c r="E9" s="14">
        <f>Data!E9/Data!E$82</f>
        <v>0.22986274781644253</v>
      </c>
      <c r="F9" s="14">
        <f>Data!F9/Data!F$82</f>
        <v>0.25267136150234742</v>
      </c>
      <c r="G9" s="14">
        <f>Data!G9/Data!G$82</f>
        <v>0.17892062217142152</v>
      </c>
      <c r="H9" s="14">
        <f>Data!H9/Data!H$82</f>
        <v>0.19394150844075556</v>
      </c>
      <c r="I9" s="14">
        <f>Data!I9/Data!I$82</f>
        <v>0.18867390521278238</v>
      </c>
      <c r="J9" s="14">
        <f>Data!J9/Data!J$82</f>
        <v>0.19576161685113852</v>
      </c>
      <c r="K9" s="14">
        <f>Data!K9/Data!K$82</f>
        <v>0.186577262362669</v>
      </c>
      <c r="L9" s="14">
        <f>Data!L9/Data!L$82</f>
        <v>0.22827955043983628</v>
      </c>
      <c r="M9" s="14">
        <f>Data!M9/Data!M$82</f>
        <v>0.16088977814394162</v>
      </c>
      <c r="N9" s="14">
        <f>Data!N9/Data!N$82</f>
        <v>0.22786495363758247</v>
      </c>
      <c r="O9" s="14">
        <f>Data!O9/Data!O$82</f>
        <v>0.20437220219823557</v>
      </c>
      <c r="Q9" s="30">
        <f>Q8+1</f>
        <v>2</v>
      </c>
      <c r="R9" s="24" t="str">
        <f t="shared" ref="R9:R15" si="1">A9</f>
        <v>KSČM</v>
      </c>
      <c r="S9" s="27">
        <f t="shared" ref="S9:S15" si="2">CORREL($B9:$N9,$B$8:$N$8)</f>
        <v>3.5984824610729611E-2</v>
      </c>
      <c r="T9" s="27">
        <f t="shared" ref="T9:T15" si="3">CORREL($B9:$N9,$B$9:$N$9)</f>
        <v>1</v>
      </c>
      <c r="U9" s="27">
        <f t="shared" ref="U9:U15" si="4">CORREL($B9:$N9,$B$10:$N$10)</f>
        <v>7.2387155733161068E-2</v>
      </c>
      <c r="V9" s="27">
        <f t="shared" ref="V9:V15" si="5">CORREL($B9:$N9,$B$11:$N$11)</f>
        <v>-0.25168758604195335</v>
      </c>
      <c r="W9" s="27">
        <f t="shared" ref="W9:W15" si="6">CORREL($B9:$N9,$B$12:$N$12)</f>
        <v>-0.49803220882442878</v>
      </c>
      <c r="X9" s="27">
        <f t="shared" ref="X9:X15" si="7">CORREL($B9:$N9,$B$13:$N$13)</f>
        <v>-0.31620583472504654</v>
      </c>
      <c r="Y9" s="27">
        <f t="shared" ref="Y9:Y15" si="8">CORREL($B9:$N9,$B$14:$N$14)</f>
        <v>0.27961569583506674</v>
      </c>
      <c r="Z9" s="27">
        <f t="shared" ref="Z9:Z15" si="9">CORREL($B9:$N9,$B$15:$N$15)</f>
        <v>-0.28633916087716776</v>
      </c>
    </row>
    <row r="10" spans="1:26">
      <c r="A10" s="8" t="s">
        <v>72</v>
      </c>
      <c r="B10" s="14">
        <f>Data!B10/Data!B$82</f>
        <v>0.18325252432846573</v>
      </c>
      <c r="C10" s="14">
        <f>Data!C10/Data!C$82</f>
        <v>0.12562722426882456</v>
      </c>
      <c r="D10" s="14">
        <f>Data!D10/Data!D$82</f>
        <v>0.26481488144496818</v>
      </c>
      <c r="E10" s="14">
        <f>Data!E10/Data!E$82</f>
        <v>9.7906557604325525E-2</v>
      </c>
      <c r="F10" s="14">
        <f>Data!F10/Data!F$82</f>
        <v>9.6877934272300473E-2</v>
      </c>
      <c r="G10" s="14">
        <f>Data!G10/Data!G$82</f>
        <v>9.2622912837305574E-2</v>
      </c>
      <c r="H10" s="14">
        <f>Data!H10/Data!H$82</f>
        <v>0.10629598344901882</v>
      </c>
      <c r="I10" s="14">
        <f>Data!I10/Data!I$82</f>
        <v>0.10904775382082026</v>
      </c>
      <c r="J10" s="14">
        <f>Data!J10/Data!J$82</f>
        <v>0.10293042079087231</v>
      </c>
      <c r="K10" s="14">
        <f>Data!K10/Data!K$82</f>
        <v>9.2141327129926065E-2</v>
      </c>
      <c r="L10" s="14">
        <f>Data!L10/Data!L$82</f>
        <v>0.10915628321385767</v>
      </c>
      <c r="M10" s="14">
        <f>Data!M10/Data!M$82</f>
        <v>9.4996335389438427E-2</v>
      </c>
      <c r="N10" s="14">
        <f>Data!N10/Data!N$82</f>
        <v>9.9206510427246791E-2</v>
      </c>
      <c r="O10" s="14">
        <f>Data!O10/Data!O$82</f>
        <v>0.12289225157037141</v>
      </c>
      <c r="Q10" s="30">
        <f t="shared" ref="Q10:Q15" si="10">Q9+1</f>
        <v>3</v>
      </c>
      <c r="R10" s="24" t="str">
        <f t="shared" si="1"/>
        <v>ODS</v>
      </c>
      <c r="S10" s="27">
        <f t="shared" si="2"/>
        <v>0.14220215524241275</v>
      </c>
      <c r="T10" s="27">
        <f t="shared" si="3"/>
        <v>7.2387155733161068E-2</v>
      </c>
      <c r="U10" s="27">
        <f t="shared" si="4"/>
        <v>1</v>
      </c>
      <c r="V10" s="27">
        <f t="shared" si="5"/>
        <v>0.18735879564101021</v>
      </c>
      <c r="W10" s="27">
        <f t="shared" si="6"/>
        <v>-0.32631055515159374</v>
      </c>
      <c r="X10" s="27">
        <f t="shared" si="7"/>
        <v>-0.23627849164735518</v>
      </c>
      <c r="Y10" s="27">
        <f t="shared" si="8"/>
        <v>0.57322067923564535</v>
      </c>
      <c r="Z10" s="27">
        <f t="shared" si="9"/>
        <v>0.26911315492522292</v>
      </c>
    </row>
    <row r="11" spans="1:26">
      <c r="A11" s="9" t="s">
        <v>99</v>
      </c>
      <c r="B11" s="14">
        <f>Data!B11/Data!B$82</f>
        <v>0.11715685713958993</v>
      </c>
      <c r="C11" s="14">
        <f>Data!C11/Data!C$82</f>
        <v>5.0094572132744881E-2</v>
      </c>
      <c r="D11" s="14">
        <f>Data!D11/Data!D$82</f>
        <v>5.5019849122680771E-2</v>
      </c>
      <c r="E11" s="14">
        <f>Data!E11/Data!E$82</f>
        <v>7.3838901982531541E-2</v>
      </c>
      <c r="F11" s="14">
        <f>Data!F11/Data!F$82</f>
        <v>4.6708920187793428E-2</v>
      </c>
      <c r="G11" s="14">
        <f>Data!G11/Data!G$82</f>
        <v>3.5248142598971285E-2</v>
      </c>
      <c r="H11" s="14">
        <f>Data!H11/Data!H$82</f>
        <v>8.2528431696597987E-2</v>
      </c>
      <c r="I11" s="14">
        <f>Data!I11/Data!I$82</f>
        <v>6.2535377965316732E-2</v>
      </c>
      <c r="J11" s="14">
        <f>Data!J11/Data!J$82</f>
        <v>5.0599736700960553E-2</v>
      </c>
      <c r="K11" s="14">
        <f>Data!K11/Data!K$82</f>
        <v>5.8672294262616026E-2</v>
      </c>
      <c r="L11" s="14">
        <f>Data!L11/Data!L$82</f>
        <v>6.1650573257049819E-2</v>
      </c>
      <c r="M11" s="14">
        <f>Data!M11/Data!M$82</f>
        <v>0.10091321025234989</v>
      </c>
      <c r="N11" s="14">
        <f>Data!N11/Data!N$82</f>
        <v>4.3209085596242251E-2</v>
      </c>
      <c r="O11" s="14">
        <f>Data!O11/Data!O$82</f>
        <v>6.6394146633726628E-2</v>
      </c>
      <c r="Q11" s="30">
        <f t="shared" si="10"/>
        <v>4</v>
      </c>
      <c r="R11" s="24" t="str">
        <f t="shared" si="1"/>
        <v>TOP+STAN</v>
      </c>
      <c r="S11" s="27">
        <f t="shared" si="2"/>
        <v>-4.3172355999467664E-2</v>
      </c>
      <c r="T11" s="27">
        <f t="shared" si="3"/>
        <v>-0.25168758604195335</v>
      </c>
      <c r="U11" s="27">
        <f t="shared" si="4"/>
        <v>0.18735879564101021</v>
      </c>
      <c r="V11" s="27">
        <f t="shared" si="5"/>
        <v>1.0000000000000002</v>
      </c>
      <c r="W11" s="27">
        <f t="shared" si="6"/>
        <v>6.1350731396170748E-2</v>
      </c>
      <c r="X11" s="27">
        <f t="shared" si="7"/>
        <v>-1.1500180970234947E-2</v>
      </c>
      <c r="Y11" s="27">
        <f t="shared" si="8"/>
        <v>0.20820428970359395</v>
      </c>
      <c r="Z11" s="27">
        <f t="shared" si="9"/>
        <v>0.10490822073320009</v>
      </c>
    </row>
    <row r="12" spans="1:26">
      <c r="A12" s="8" t="s">
        <v>46</v>
      </c>
      <c r="B12" s="14">
        <f>Data!B12/Data!B$82</f>
        <v>0</v>
      </c>
      <c r="C12" s="14">
        <f>Data!C12/Data!C$82</f>
        <v>6.4303839680695307E-2</v>
      </c>
      <c r="D12" s="14">
        <f>Data!D12/Data!D$82</f>
        <v>0</v>
      </c>
      <c r="E12" s="14">
        <f>Data!E12/Data!E$82</f>
        <v>0</v>
      </c>
      <c r="F12" s="14">
        <f>Data!F12/Data!F$82</f>
        <v>0</v>
      </c>
      <c r="G12" s="14">
        <f>Data!G12/Data!G$82</f>
        <v>0</v>
      </c>
      <c r="H12" s="14">
        <f>Data!H12/Data!H$82</f>
        <v>0</v>
      </c>
      <c r="I12" s="14">
        <f>Data!I12/Data!I$82</f>
        <v>0</v>
      </c>
      <c r="J12" s="14">
        <f>Data!J12/Data!J$82</f>
        <v>0.12337876054415135</v>
      </c>
      <c r="K12" s="14">
        <f>Data!K12/Data!K$82</f>
        <v>0.17032210885137158</v>
      </c>
      <c r="L12" s="14">
        <f>Data!L12/Data!L$82</f>
        <v>0</v>
      </c>
      <c r="M12" s="14">
        <f>Data!M12/Data!M$82</f>
        <v>0.18312888194604196</v>
      </c>
      <c r="N12" s="14">
        <f>Data!N12/Data!N$82</f>
        <v>8.6055647401860752E-2</v>
      </c>
      <c r="O12" s="14">
        <f>Data!O12/Data!O$82</f>
        <v>5.8211340802354086E-2</v>
      </c>
      <c r="Q12" s="30">
        <f t="shared" si="10"/>
        <v>5</v>
      </c>
      <c r="R12" s="24" t="str">
        <f t="shared" si="1"/>
        <v>KDU-ČSL</v>
      </c>
      <c r="S12" s="27">
        <f t="shared" si="2"/>
        <v>0.46428522000156358</v>
      </c>
      <c r="T12" s="27">
        <f t="shared" si="3"/>
        <v>-0.49803220882442878</v>
      </c>
      <c r="U12" s="27">
        <f t="shared" si="4"/>
        <v>-0.32631055515159374</v>
      </c>
      <c r="V12" s="27">
        <f t="shared" si="5"/>
        <v>6.1350731396170748E-2</v>
      </c>
      <c r="W12" s="27">
        <f t="shared" si="6"/>
        <v>1.0000000000000002</v>
      </c>
      <c r="X12" s="27">
        <f t="shared" si="7"/>
        <v>0.49935929563252118</v>
      </c>
      <c r="Y12" s="27">
        <f t="shared" si="8"/>
        <v>-0.38873192261042722</v>
      </c>
      <c r="Z12" s="27">
        <f t="shared" si="9"/>
        <v>0.59899528622942089</v>
      </c>
    </row>
    <row r="13" spans="1:26">
      <c r="A13" s="8" t="s">
        <v>89</v>
      </c>
      <c r="B13" s="14">
        <f>Data!B13/Data!B$82</f>
        <v>0</v>
      </c>
      <c r="C13" s="14">
        <f>Data!C13/Data!C$82</f>
        <v>2.1722932309279533E-2</v>
      </c>
      <c r="D13" s="14">
        <f>Data!D13/Data!D$82</f>
        <v>3.4277216085585101E-2</v>
      </c>
      <c r="E13" s="14">
        <f>Data!E13/Data!E$82</f>
        <v>2.8351587411617911E-2</v>
      </c>
      <c r="F13" s="14">
        <f>Data!F13/Data!F$82</f>
        <v>2.323943661971831E-2</v>
      </c>
      <c r="G13" s="14">
        <f>Data!G13/Data!G$82</f>
        <v>1.7176132589858051E-2</v>
      </c>
      <c r="H13" s="14">
        <f>Data!H13/Data!H$82</f>
        <v>2.7648218198734191E-2</v>
      </c>
      <c r="I13" s="14">
        <f>Data!I13/Data!I$82</f>
        <v>5.3105542119075796E-2</v>
      </c>
      <c r="J13" s="14">
        <f>Data!J13/Data!J$82</f>
        <v>4.2664196206543471E-2</v>
      </c>
      <c r="K13" s="14">
        <f>Data!K13/Data!K$82</f>
        <v>2.4581385171706934E-2</v>
      </c>
      <c r="L13" s="14">
        <f>Data!L13/Data!L$82</f>
        <v>3.3044254991972138E-2</v>
      </c>
      <c r="M13" s="14">
        <f>Data!M13/Data!M$82</f>
        <v>7.215805438603061E-2</v>
      </c>
      <c r="N13" s="14">
        <f>Data!N13/Data!N$82</f>
        <v>4.5615493516762036E-2</v>
      </c>
      <c r="O13" s="14">
        <f>Data!O13/Data!O$82</f>
        <v>3.0845829628211131E-2</v>
      </c>
      <c r="Q13" s="30">
        <f t="shared" si="10"/>
        <v>6</v>
      </c>
      <c r="R13" s="24" t="str">
        <f t="shared" si="1"/>
        <v>SPOZ</v>
      </c>
      <c r="S13" s="27">
        <f t="shared" si="2"/>
        <v>0.2189312987886794</v>
      </c>
      <c r="T13" s="27">
        <f t="shared" si="3"/>
        <v>-0.31620583472504654</v>
      </c>
      <c r="U13" s="27">
        <f t="shared" si="4"/>
        <v>-0.23627849164735518</v>
      </c>
      <c r="V13" s="27">
        <f t="shared" si="5"/>
        <v>-1.1500180970234947E-2</v>
      </c>
      <c r="W13" s="27">
        <f t="shared" si="6"/>
        <v>0.49935929563252118</v>
      </c>
      <c r="X13" s="27">
        <f t="shared" si="7"/>
        <v>0.99999999999999978</v>
      </c>
      <c r="Y13" s="27">
        <f t="shared" si="8"/>
        <v>-0.6750798944349603</v>
      </c>
      <c r="Z13" s="27">
        <f t="shared" si="9"/>
        <v>9.1259985921925746E-2</v>
      </c>
    </row>
    <row r="14" spans="1:26">
      <c r="A14" s="8" t="s">
        <v>76</v>
      </c>
      <c r="B14" s="14">
        <f>Data!B14/Data!B$82</f>
        <v>3.035197658063557E-2</v>
      </c>
      <c r="C14" s="14">
        <f>Data!C14/Data!C$82</f>
        <v>1.797131051444114E-2</v>
      </c>
      <c r="D14" s="14">
        <f>Data!D14/Data!D$82</f>
        <v>2.6823300831144533E-2</v>
      </c>
      <c r="E14" s="14">
        <f>Data!E14/Data!E$82</f>
        <v>2.4441979758768891E-2</v>
      </c>
      <c r="F14" s="14">
        <f>Data!F14/Data!F$82</f>
        <v>1.8821596244131454E-2</v>
      </c>
      <c r="G14" s="14">
        <f>Data!G14/Data!G$82</f>
        <v>2.2203858451367759E-2</v>
      </c>
      <c r="H14" s="14">
        <f>Data!H14/Data!H$82</f>
        <v>1.9036076731915728E-2</v>
      </c>
      <c r="I14" s="14">
        <f>Data!I14/Data!I$82</f>
        <v>1.8473730252662995E-2</v>
      </c>
      <c r="J14" s="14">
        <f>Data!J14/Data!J$82</f>
        <v>1.5968599151591985E-2</v>
      </c>
      <c r="K14" s="14">
        <f>Data!K14/Data!K$82</f>
        <v>2.4918234792823089E-2</v>
      </c>
      <c r="L14" s="14">
        <f>Data!L14/Data!L$82</f>
        <v>2.1143800456796546E-2</v>
      </c>
      <c r="M14" s="14">
        <f>Data!M14/Data!M$82</f>
        <v>1.4160911177329703E-2</v>
      </c>
      <c r="N14" s="14">
        <f>Data!N14/Data!N$82</f>
        <v>2.1798305513799344E-2</v>
      </c>
      <c r="O14" s="14">
        <f>Data!O14/Data!O$82</f>
        <v>2.1919787343365763E-2</v>
      </c>
      <c r="Q14" s="30">
        <f t="shared" si="10"/>
        <v>7</v>
      </c>
      <c r="R14" s="24" t="str">
        <f t="shared" si="1"/>
        <v>Piráti</v>
      </c>
      <c r="S14" s="27">
        <f t="shared" si="2"/>
        <v>-2.2142606211122153E-2</v>
      </c>
      <c r="T14" s="27">
        <f t="shared" si="3"/>
        <v>0.27961569583506674</v>
      </c>
      <c r="U14" s="27">
        <f t="shared" si="4"/>
        <v>0.57322067923564535</v>
      </c>
      <c r="V14" s="27">
        <f t="shared" si="5"/>
        <v>0.20820428970359395</v>
      </c>
      <c r="W14" s="27">
        <f t="shared" si="6"/>
        <v>-0.38873192261042722</v>
      </c>
      <c r="X14" s="27">
        <f t="shared" si="7"/>
        <v>-0.6750798944349603</v>
      </c>
      <c r="Y14" s="27">
        <f t="shared" si="8"/>
        <v>1.0000000000000002</v>
      </c>
      <c r="Z14" s="27">
        <f t="shared" si="9"/>
        <v>0.26618701562267283</v>
      </c>
    </row>
    <row r="15" spans="1:26">
      <c r="A15" s="8" t="s">
        <v>96</v>
      </c>
      <c r="B15" s="14">
        <f>Data!B15/Data!B$82</f>
        <v>2.593225765874967E-2</v>
      </c>
      <c r="C15" s="14">
        <f>Data!C15/Data!C$82</f>
        <v>1.6731191087814002E-2</v>
      </c>
      <c r="D15" s="14">
        <f>Data!D15/Data!D$82</f>
        <v>2.097650487532832E-2</v>
      </c>
      <c r="E15" s="14">
        <f>Data!E15/Data!E$82</f>
        <v>0</v>
      </c>
      <c r="F15" s="14">
        <f>Data!F15/Data!F$82</f>
        <v>0</v>
      </c>
      <c r="G15" s="14">
        <f>Data!G15/Data!G$82</f>
        <v>0</v>
      </c>
      <c r="H15" s="14">
        <f>Data!H15/Data!H$82</f>
        <v>0</v>
      </c>
      <c r="I15" s="14">
        <f>Data!I15/Data!I$82</f>
        <v>1.6634076056193072E-2</v>
      </c>
      <c r="J15" s="14">
        <f>Data!J15/Data!J$82</f>
        <v>2.0472719293968503E-2</v>
      </c>
      <c r="K15" s="14">
        <f>Data!K15/Data!K$82</f>
        <v>3.6814496625745673E-2</v>
      </c>
      <c r="L15" s="14">
        <f>Data!L15/Data!L$82</f>
        <v>0</v>
      </c>
      <c r="M15" s="14">
        <f>Data!M15/Data!M$82</f>
        <v>1.5776549702283829E-2</v>
      </c>
      <c r="N15" s="14">
        <f>Data!N15/Data!N$82</f>
        <v>2.7939333518762169E-2</v>
      </c>
      <c r="O15" s="14">
        <f>Data!O15/Data!O$82</f>
        <v>1.7595364631424873E-2</v>
      </c>
      <c r="Q15" s="30">
        <f t="shared" si="10"/>
        <v>8</v>
      </c>
      <c r="R15" s="24" t="str">
        <f t="shared" si="1"/>
        <v>SZ</v>
      </c>
      <c r="S15" s="27">
        <f t="shared" si="2"/>
        <v>0.58603726090356867</v>
      </c>
      <c r="T15" s="27">
        <f t="shared" si="3"/>
        <v>-0.28633916087716776</v>
      </c>
      <c r="U15" s="27">
        <f t="shared" si="4"/>
        <v>0.26911315492522292</v>
      </c>
      <c r="V15" s="27">
        <f t="shared" si="5"/>
        <v>0.10490822073320009</v>
      </c>
      <c r="W15" s="27">
        <f t="shared" si="6"/>
        <v>0.59899528622942089</v>
      </c>
      <c r="X15" s="27">
        <f t="shared" si="7"/>
        <v>9.1259985921925746E-2</v>
      </c>
      <c r="Y15" s="27">
        <f t="shared" si="8"/>
        <v>0.26618701562267283</v>
      </c>
      <c r="Z15" s="27">
        <f t="shared" si="9"/>
        <v>1.0000000000000002</v>
      </c>
    </row>
    <row r="16" spans="1:26">
      <c r="A16" s="8" t="s">
        <v>65</v>
      </c>
      <c r="B16" s="14">
        <f>Data!B16/Data!B$82</f>
        <v>0</v>
      </c>
      <c r="C16" s="14">
        <f>Data!C16/Data!C$82</f>
        <v>0</v>
      </c>
      <c r="D16" s="14">
        <f>Data!D16/Data!D$82</f>
        <v>0</v>
      </c>
      <c r="E16" s="14">
        <f>Data!E16/Data!E$82</f>
        <v>0</v>
      </c>
      <c r="F16" s="14">
        <f>Data!F16/Data!F$82</f>
        <v>0</v>
      </c>
      <c r="G16" s="14">
        <f>Data!G16/Data!G$82</f>
        <v>0</v>
      </c>
      <c r="H16" s="14">
        <f>Data!H16/Data!H$82</f>
        <v>0</v>
      </c>
      <c r="I16" s="14">
        <f>Data!I16/Data!I$82</f>
        <v>3.7655019811660577E-2</v>
      </c>
      <c r="J16" s="14">
        <f>Data!J16/Data!J$82</f>
        <v>0</v>
      </c>
      <c r="K16" s="14">
        <f>Data!K16/Data!K$82</f>
        <v>2.4071792155146602E-2</v>
      </c>
      <c r="L16" s="14">
        <f>Data!L16/Data!L$82</f>
        <v>4.9563555776667191E-2</v>
      </c>
      <c r="M16" s="14">
        <f>Data!M16/Data!M$82</f>
        <v>1.6900006954735373E-2</v>
      </c>
      <c r="N16" s="14">
        <f>Data!N16/Data!N$82</f>
        <v>5.7225630431997097E-2</v>
      </c>
      <c r="O16" s="14">
        <f>Data!O16/Data!O$82</f>
        <v>1.6856299402946022E-2</v>
      </c>
      <c r="Q16" s="21"/>
      <c r="R16" s="20"/>
      <c r="S16" s="22"/>
      <c r="T16" s="22"/>
    </row>
    <row r="17" spans="1:20">
      <c r="A17" s="8" t="s">
        <v>95</v>
      </c>
      <c r="B17" s="14">
        <f>Data!B17/Data!B$82</f>
        <v>2.3545152031469771E-2</v>
      </c>
      <c r="C17" s="14">
        <f>Data!C17/Data!C$82</f>
        <v>1.9393800444984028E-2</v>
      </c>
      <c r="D17" s="14">
        <f>Data!D17/Data!D$82</f>
        <v>1.268904640257139E-2</v>
      </c>
      <c r="E17" s="14">
        <f>Data!E17/Data!E$82</f>
        <v>2.4483571329543877E-2</v>
      </c>
      <c r="F17" s="14">
        <f>Data!F17/Data!F$82</f>
        <v>1.5572769953051643E-2</v>
      </c>
      <c r="G17" s="14">
        <f>Data!G17/Data!G$82</f>
        <v>7.9316043928885863E-3</v>
      </c>
      <c r="H17" s="14">
        <f>Data!H17/Data!H$82</f>
        <v>1.7964914857933331E-2</v>
      </c>
      <c r="I17" s="14">
        <f>Data!I17/Data!I$82</f>
        <v>1.5251119230175475E-2</v>
      </c>
      <c r="J17" s="14">
        <f>Data!J17/Data!J$82</f>
        <v>1.2841923058169584E-2</v>
      </c>
      <c r="K17" s="14">
        <f>Data!K17/Data!K$82</f>
        <v>1.3537324089642306E-2</v>
      </c>
      <c r="L17" s="14">
        <f>Data!L17/Data!L$82</f>
        <v>1.4958956152054453E-2</v>
      </c>
      <c r="M17" s="14">
        <f>Data!M17/Data!M$82</f>
        <v>1.1609058275332623E-2</v>
      </c>
      <c r="N17" s="14">
        <f>Data!N17/Data!N$82</f>
        <v>6.37854359192322E-3</v>
      </c>
      <c r="O17" s="14">
        <f>Data!O17/Data!O$82</f>
        <v>1.4848044169480663E-2</v>
      </c>
      <c r="Q17" s="21"/>
      <c r="R17" s="20"/>
      <c r="S17" s="22"/>
      <c r="T17" s="22"/>
    </row>
    <row r="18" spans="1:20">
      <c r="A18" s="9" t="s">
        <v>39</v>
      </c>
      <c r="B18" s="14">
        <f>Data!B18/Data!B$82</f>
        <v>0</v>
      </c>
      <c r="C18" s="14">
        <f>Data!C18/Data!C$82</f>
        <v>1.8132838675052235E-2</v>
      </c>
      <c r="D18" s="14">
        <f>Data!D18/Data!D$82</f>
        <v>1.5615442737379916E-2</v>
      </c>
      <c r="E18" s="14">
        <f>Data!E18/Data!E$82</f>
        <v>3.3411895189241647E-2</v>
      </c>
      <c r="F18" s="14">
        <f>Data!F18/Data!F$82</f>
        <v>4.3765258215962444E-2</v>
      </c>
      <c r="G18" s="14">
        <f>Data!G18/Data!G$82</f>
        <v>1.6164408952595726E-2</v>
      </c>
      <c r="H18" s="14">
        <f>Data!H18/Data!H$82</f>
        <v>1.5179893985579101E-2</v>
      </c>
      <c r="I18" s="14">
        <f>Data!I18/Data!I$82</f>
        <v>1.4318427417279884E-2</v>
      </c>
      <c r="J18" s="14">
        <f>Data!J18/Data!J$82</f>
        <v>0</v>
      </c>
      <c r="K18" s="14">
        <f>Data!K18/Data!K$82</f>
        <v>0</v>
      </c>
      <c r="L18" s="14">
        <f>Data!L18/Data!L$82</f>
        <v>0</v>
      </c>
      <c r="M18" s="14">
        <f>Data!M18/Data!M$82</f>
        <v>6.1522659062822659E-3</v>
      </c>
      <c r="N18" s="14">
        <f>Data!N18/Data!N$82</f>
        <v>2.1588916772663207E-2</v>
      </c>
      <c r="O18" s="14">
        <f>Data!O18/Data!O$82</f>
        <v>1.2389675838937627E-2</v>
      </c>
      <c r="Q18" s="21"/>
      <c r="R18" s="20"/>
      <c r="S18" s="22"/>
      <c r="T18" s="22"/>
    </row>
    <row r="19" spans="1:20">
      <c r="A19" s="8" t="s">
        <v>81</v>
      </c>
      <c r="B19" s="14">
        <f>Data!B19/Data!B$82</f>
        <v>0</v>
      </c>
      <c r="C19" s="14">
        <f>Data!C19/Data!C$82</f>
        <v>0</v>
      </c>
      <c r="D19" s="14">
        <f>Data!D19/Data!D$82</f>
        <v>0</v>
      </c>
      <c r="E19" s="14">
        <f>Data!E19/Data!E$82</f>
        <v>0</v>
      </c>
      <c r="F19" s="14">
        <f>Data!F19/Data!F$82</f>
        <v>0</v>
      </c>
      <c r="G19" s="14">
        <f>Data!G19/Data!G$82</f>
        <v>0.22213898456928377</v>
      </c>
      <c r="H19" s="14">
        <f>Data!H19/Data!H$82</f>
        <v>0</v>
      </c>
      <c r="I19" s="14">
        <f>Data!I19/Data!I$82</f>
        <v>0</v>
      </c>
      <c r="J19" s="14">
        <f>Data!J19/Data!J$82</f>
        <v>0</v>
      </c>
      <c r="K19" s="14">
        <f>Data!K19/Data!K$82</f>
        <v>0</v>
      </c>
      <c r="L19" s="14">
        <f>Data!L19/Data!L$82</f>
        <v>0</v>
      </c>
      <c r="M19" s="14">
        <f>Data!M19/Data!M$82</f>
        <v>0</v>
      </c>
      <c r="N19" s="14">
        <f>Data!N19/Data!N$82</f>
        <v>0</v>
      </c>
      <c r="O19" s="14">
        <f>Data!O19/Data!O$82</f>
        <v>1.0906994954713768E-2</v>
      </c>
      <c r="Q19" s="21"/>
      <c r="R19" s="20"/>
      <c r="S19" s="22"/>
      <c r="T19" s="22"/>
    </row>
    <row r="20" spans="1:20">
      <c r="A20" s="9" t="s">
        <v>97</v>
      </c>
      <c r="B20" s="14">
        <f>Data!B20/Data!B$82</f>
        <v>0</v>
      </c>
      <c r="C20" s="14">
        <f>Data!C20/Data!C$82</f>
        <v>0</v>
      </c>
      <c r="D20" s="14">
        <f>Data!D20/Data!D$82</f>
        <v>0</v>
      </c>
      <c r="E20" s="14">
        <f>Data!E20/Data!E$82</f>
        <v>0</v>
      </c>
      <c r="F20" s="14">
        <f>Data!F20/Data!F$82</f>
        <v>0</v>
      </c>
      <c r="G20" s="14">
        <f>Data!G20/Data!G$82</f>
        <v>0.16858713952518498</v>
      </c>
      <c r="H20" s="14">
        <f>Data!H20/Data!H$82</f>
        <v>4.0930625436115906E-2</v>
      </c>
      <c r="I20" s="14">
        <f>Data!I20/Data!I$82</f>
        <v>0</v>
      </c>
      <c r="J20" s="14">
        <f>Data!J20/Data!J$82</f>
        <v>0</v>
      </c>
      <c r="K20" s="14">
        <f>Data!K20/Data!K$82</f>
        <v>0</v>
      </c>
      <c r="L20" s="14">
        <f>Data!L20/Data!L$82</f>
        <v>0</v>
      </c>
      <c r="M20" s="14">
        <f>Data!M20/Data!M$82</f>
        <v>0</v>
      </c>
      <c r="N20" s="14">
        <f>Data!N20/Data!N$82</f>
        <v>0</v>
      </c>
      <c r="O20" s="14">
        <f>Data!O20/Data!O$82</f>
        <v>1.0813331993485305E-2</v>
      </c>
      <c r="Q20" s="21"/>
      <c r="R20" s="20"/>
      <c r="S20" s="22"/>
      <c r="T20" s="22"/>
    </row>
    <row r="21" spans="1:20">
      <c r="A21" s="8" t="s">
        <v>44</v>
      </c>
      <c r="B21" s="14">
        <f>Data!B21/Data!B$82</f>
        <v>0</v>
      </c>
      <c r="C21" s="14">
        <f>Data!C21/Data!C$82</f>
        <v>0.1457505067294716</v>
      </c>
      <c r="D21" s="14">
        <f>Data!D21/Data!D$82</f>
        <v>0</v>
      </c>
      <c r="E21" s="14">
        <f>Data!E21/Data!E$82</f>
        <v>0</v>
      </c>
      <c r="F21" s="14">
        <f>Data!F21/Data!F$82</f>
        <v>0</v>
      </c>
      <c r="G21" s="14">
        <f>Data!G21/Data!G$82</f>
        <v>0</v>
      </c>
      <c r="H21" s="14">
        <f>Data!H21/Data!H$82</f>
        <v>0</v>
      </c>
      <c r="I21" s="14">
        <f>Data!I21/Data!I$82</f>
        <v>0</v>
      </c>
      <c r="J21" s="14">
        <f>Data!J21/Data!J$82</f>
        <v>0</v>
      </c>
      <c r="K21" s="14">
        <f>Data!K21/Data!K$82</f>
        <v>0</v>
      </c>
      <c r="L21" s="14">
        <f>Data!L21/Data!L$82</f>
        <v>0</v>
      </c>
      <c r="M21" s="14">
        <f>Data!M21/Data!M$82</f>
        <v>0</v>
      </c>
      <c r="N21" s="14">
        <f>Data!N21/Data!N$82</f>
        <v>0</v>
      </c>
      <c r="O21" s="14">
        <f>Data!O21/Data!O$82</f>
        <v>1.0607045957419377E-2</v>
      </c>
      <c r="Q21" s="21"/>
      <c r="R21" s="20"/>
      <c r="S21" s="22"/>
      <c r="T21" s="22"/>
    </row>
    <row r="22" spans="1:20">
      <c r="A22" s="9" t="s">
        <v>54</v>
      </c>
      <c r="B22" s="14">
        <f>Data!B22/Data!B$82</f>
        <v>0</v>
      </c>
      <c r="C22" s="14">
        <f>Data!C22/Data!C$82</f>
        <v>0</v>
      </c>
      <c r="D22" s="14">
        <f>Data!D22/Data!D$82</f>
        <v>0</v>
      </c>
      <c r="E22" s="14">
        <f>Data!E22/Data!E$82</f>
        <v>0</v>
      </c>
      <c r="F22" s="14">
        <f>Data!F22/Data!F$82</f>
        <v>0</v>
      </c>
      <c r="G22" s="14">
        <f>Data!G22/Data!G$82</f>
        <v>0</v>
      </c>
      <c r="H22" s="14">
        <f>Data!H22/Data!H$82</f>
        <v>0</v>
      </c>
      <c r="I22" s="14">
        <f>Data!I22/Data!I$82</f>
        <v>0.17741727988473216</v>
      </c>
      <c r="J22" s="14">
        <f>Data!J22/Data!J$82</f>
        <v>0</v>
      </c>
      <c r="K22" s="14">
        <f>Data!K22/Data!K$82</f>
        <v>0</v>
      </c>
      <c r="L22" s="14">
        <f>Data!L22/Data!L$82</f>
        <v>0</v>
      </c>
      <c r="M22" s="14">
        <f>Data!M22/Data!M$82</f>
        <v>0</v>
      </c>
      <c r="N22" s="14">
        <f>Data!N22/Data!N$82</f>
        <v>0</v>
      </c>
      <c r="O22" s="14">
        <f>Data!O22/Data!O$82</f>
        <v>1.0459157071269171E-2</v>
      </c>
      <c r="Q22" s="21"/>
      <c r="R22" s="20"/>
      <c r="S22" s="22"/>
      <c r="T22" s="22"/>
    </row>
    <row r="23" spans="1:20">
      <c r="A23" s="8" t="s">
        <v>82</v>
      </c>
      <c r="B23" s="14">
        <f>Data!B23/Data!B$82</f>
        <v>3.1775663529600109E-2</v>
      </c>
      <c r="C23" s="14">
        <f>Data!C23/Data!C$82</f>
        <v>0</v>
      </c>
      <c r="D23" s="14">
        <f>Data!D23/Data!D$82</f>
        <v>1.1657611628827403E-2</v>
      </c>
      <c r="E23" s="14">
        <f>Data!E23/Data!E$82</f>
        <v>0</v>
      </c>
      <c r="F23" s="14">
        <f>Data!F23/Data!F$82</f>
        <v>0</v>
      </c>
      <c r="G23" s="14">
        <f>Data!G23/Data!G$82</f>
        <v>0</v>
      </c>
      <c r="H23" s="14">
        <f>Data!H23/Data!H$82</f>
        <v>0</v>
      </c>
      <c r="I23" s="14">
        <f>Data!I23/Data!I$82</f>
        <v>0</v>
      </c>
      <c r="J23" s="14">
        <f>Data!J23/Data!J$82</f>
        <v>0</v>
      </c>
      <c r="K23" s="14">
        <f>Data!K23/Data!K$82</f>
        <v>3.8982426238570143E-2</v>
      </c>
      <c r="L23" s="14">
        <f>Data!L23/Data!L$82</f>
        <v>0</v>
      </c>
      <c r="M23" s="14">
        <f>Data!M23/Data!M$82</f>
        <v>0</v>
      </c>
      <c r="N23" s="14">
        <f>Data!N23/Data!N$82</f>
        <v>0</v>
      </c>
      <c r="O23" s="14">
        <f>Data!O23/Data!O$82</f>
        <v>1.0086401237716217E-2</v>
      </c>
      <c r="Q23" s="21"/>
      <c r="R23" s="20"/>
      <c r="S23" s="22"/>
      <c r="T23" s="22"/>
    </row>
    <row r="24" spans="1:20">
      <c r="A24" s="8" t="s">
        <v>80</v>
      </c>
      <c r="B24" s="14">
        <f>Data!B24/Data!B$82</f>
        <v>0</v>
      </c>
      <c r="C24" s="14">
        <f>Data!C24/Data!C$82</f>
        <v>0</v>
      </c>
      <c r="D24" s="14">
        <f>Data!D24/Data!D$82</f>
        <v>0</v>
      </c>
      <c r="E24" s="14">
        <f>Data!E24/Data!E$82</f>
        <v>0</v>
      </c>
      <c r="F24" s="14">
        <f>Data!F24/Data!F$82</f>
        <v>0.12026760563380282</v>
      </c>
      <c r="G24" s="14">
        <f>Data!G24/Data!G$82</f>
        <v>0</v>
      </c>
      <c r="H24" s="14">
        <f>Data!H24/Data!H$82</f>
        <v>0</v>
      </c>
      <c r="I24" s="14">
        <f>Data!I24/Data!I$82</f>
        <v>0</v>
      </c>
      <c r="J24" s="14">
        <f>Data!J24/Data!J$82</f>
        <v>0</v>
      </c>
      <c r="K24" s="14">
        <f>Data!K24/Data!K$82</f>
        <v>0</v>
      </c>
      <c r="L24" s="14">
        <f>Data!L24/Data!L$82</f>
        <v>0</v>
      </c>
      <c r="M24" s="14">
        <f>Data!M24/Data!M$82</f>
        <v>0</v>
      </c>
      <c r="N24" s="14">
        <f>Data!N24/Data!N$82</f>
        <v>0</v>
      </c>
      <c r="O24" s="14">
        <f>Data!O24/Data!O$82</f>
        <v>9.7140246064354417E-3</v>
      </c>
      <c r="Q24" s="21"/>
      <c r="R24" s="20"/>
      <c r="S24" s="22"/>
      <c r="T24" s="22"/>
    </row>
    <row r="25" spans="1:20">
      <c r="A25" s="8" t="s">
        <v>75</v>
      </c>
      <c r="B25" s="14">
        <f>Data!B25/Data!B$82</f>
        <v>1.5586227401113793E-2</v>
      </c>
      <c r="C25" s="14">
        <f>Data!C25/Data!C$82</f>
        <v>9.7177425657966731E-3</v>
      </c>
      <c r="D25" s="14">
        <f>Data!D25/Data!D$82</f>
        <v>8.1915110519435348E-3</v>
      </c>
      <c r="E25" s="14">
        <f>Data!E25/Data!E$82</f>
        <v>1.188132538472203E-2</v>
      </c>
      <c r="F25" s="14">
        <f>Data!F25/Data!F$82</f>
        <v>6.2065727699530514E-3</v>
      </c>
      <c r="G25" s="14">
        <f>Data!G25/Data!G$82</f>
        <v>6.912157674425789E-3</v>
      </c>
      <c r="H25" s="14">
        <f>Data!H25/Data!H$82</f>
        <v>1.0576958389951889E-2</v>
      </c>
      <c r="I25" s="14">
        <f>Data!I25/Data!I$82</f>
        <v>1.1095816394792363E-2</v>
      </c>
      <c r="J25" s="14">
        <f>Data!J25/Data!J$82</f>
        <v>9.1728021844068464E-3</v>
      </c>
      <c r="K25" s="14">
        <f>Data!K25/Data!K$82</f>
        <v>5.7350807287468043E-3</v>
      </c>
      <c r="L25" s="14">
        <f>Data!L25/Data!L$82</f>
        <v>7.5925465276678499E-3</v>
      </c>
      <c r="M25" s="14">
        <f>Data!M25/Data!M$82</f>
        <v>4.2209893913536592E-3</v>
      </c>
      <c r="N25" s="14">
        <f>Data!N25/Data!N$82</f>
        <v>7.6630028845642998E-3</v>
      </c>
      <c r="O25" s="14">
        <f>Data!O25/Data!O$82</f>
        <v>8.8320001213447272E-3</v>
      </c>
      <c r="Q25" s="21"/>
      <c r="R25" s="20"/>
      <c r="S25" s="22"/>
      <c r="T25" s="22"/>
    </row>
    <row r="26" spans="1:20">
      <c r="A26" s="9" t="s">
        <v>53</v>
      </c>
      <c r="B26" s="14">
        <f>Data!B26/Data!B$82</f>
        <v>0</v>
      </c>
      <c r="C26" s="14">
        <f>Data!C26/Data!C$82</f>
        <v>0</v>
      </c>
      <c r="D26" s="14">
        <f>Data!D26/Data!D$82</f>
        <v>0</v>
      </c>
      <c r="E26" s="14">
        <f>Data!E26/Data!E$82</f>
        <v>0</v>
      </c>
      <c r="F26" s="14">
        <f>Data!F26/Data!F$82</f>
        <v>0</v>
      </c>
      <c r="G26" s="14">
        <f>Data!G26/Data!G$82</f>
        <v>0</v>
      </c>
      <c r="H26" s="14">
        <f>Data!H26/Data!H$82</f>
        <v>0.12071076181032478</v>
      </c>
      <c r="I26" s="14">
        <f>Data!I26/Data!I$82</f>
        <v>0</v>
      </c>
      <c r="J26" s="14">
        <f>Data!J26/Data!J$82</f>
        <v>0</v>
      </c>
      <c r="K26" s="14">
        <f>Data!K26/Data!K$82</f>
        <v>0</v>
      </c>
      <c r="L26" s="14">
        <f>Data!L26/Data!L$82</f>
        <v>0</v>
      </c>
      <c r="M26" s="14">
        <f>Data!M26/Data!M$82</f>
        <v>0</v>
      </c>
      <c r="N26" s="14">
        <f>Data!N26/Data!N$82</f>
        <v>0</v>
      </c>
      <c r="O26" s="14">
        <f>Data!O26/Data!O$82</f>
        <v>7.4782480096620739E-3</v>
      </c>
      <c r="Q26" s="21"/>
      <c r="R26" s="20"/>
      <c r="S26" s="22"/>
      <c r="T26" s="22"/>
    </row>
    <row r="27" spans="1:20">
      <c r="A27" s="9" t="s">
        <v>49</v>
      </c>
      <c r="B27" s="14">
        <f>Data!B27/Data!B$82</f>
        <v>0</v>
      </c>
      <c r="C27" s="14">
        <f>Data!C27/Data!C$82</f>
        <v>0</v>
      </c>
      <c r="D27" s="14">
        <f>Data!D27/Data!D$82</f>
        <v>0</v>
      </c>
      <c r="E27" s="14">
        <f>Data!E27/Data!E$82</f>
        <v>0</v>
      </c>
      <c r="F27" s="14">
        <f>Data!F27/Data!F$82</f>
        <v>0</v>
      </c>
      <c r="G27" s="14">
        <f>Data!G27/Data!G$82</f>
        <v>0</v>
      </c>
      <c r="H27" s="14">
        <f>Data!H27/Data!H$82</f>
        <v>0</v>
      </c>
      <c r="I27" s="14">
        <f>Data!I27/Data!I$82</f>
        <v>0</v>
      </c>
      <c r="J27" s="14">
        <f>Data!J27/Data!J$82</f>
        <v>0</v>
      </c>
      <c r="K27" s="14">
        <f>Data!K27/Data!K$82</f>
        <v>0</v>
      </c>
      <c r="L27" s="14">
        <f>Data!L27/Data!L$82</f>
        <v>0.11000995002374438</v>
      </c>
      <c r="M27" s="14">
        <f>Data!M27/Data!M$82</f>
        <v>0</v>
      </c>
      <c r="N27" s="14">
        <f>Data!N27/Data!N$82</f>
        <v>0</v>
      </c>
      <c r="O27" s="14">
        <f>Data!O27/Data!O$82</f>
        <v>7.3788970143509099E-3</v>
      </c>
      <c r="Q27" s="21"/>
      <c r="R27" s="20"/>
      <c r="S27" s="22"/>
      <c r="T27" s="22"/>
    </row>
    <row r="28" spans="1:20">
      <c r="A28" s="9" t="s">
        <v>78</v>
      </c>
      <c r="B28" s="14">
        <f>Data!B28/Data!B$82</f>
        <v>0</v>
      </c>
      <c r="C28" s="14">
        <f>Data!C28/Data!C$82</f>
        <v>1.0238801148413116E-2</v>
      </c>
      <c r="D28" s="14">
        <f>Data!D28/Data!D$82</f>
        <v>0</v>
      </c>
      <c r="E28" s="14">
        <f>Data!E28/Data!E$82</f>
        <v>0</v>
      </c>
      <c r="F28" s="14">
        <f>Data!F28/Data!F$82</f>
        <v>1.2248826291079812E-2</v>
      </c>
      <c r="G28" s="14">
        <f>Data!G28/Data!G$82</f>
        <v>0</v>
      </c>
      <c r="H28" s="14">
        <f>Data!H28/Data!H$82</f>
        <v>0</v>
      </c>
      <c r="I28" s="14">
        <f>Data!I28/Data!I$82</f>
        <v>0</v>
      </c>
      <c r="J28" s="14">
        <f>Data!J28/Data!J$82</f>
        <v>1.0580720659222781E-2</v>
      </c>
      <c r="K28" s="14">
        <f>Data!K28/Data!K$82</f>
        <v>8.2225856231430087E-3</v>
      </c>
      <c r="L28" s="14">
        <f>Data!L28/Data!L$82</f>
        <v>2.1352977092331697E-2</v>
      </c>
      <c r="M28" s="14">
        <f>Data!M28/Data!M$82</f>
        <v>7.4683158305826466E-3</v>
      </c>
      <c r="N28" s="14">
        <f>Data!N28/Data!N$82</f>
        <v>1.1585135274502389E-2</v>
      </c>
      <c r="O28" s="14">
        <f>Data!O28/Data!O$82</f>
        <v>6.8430842037605485E-3</v>
      </c>
      <c r="Q28" s="21"/>
      <c r="R28" s="20"/>
      <c r="S28" s="22"/>
      <c r="T28" s="22"/>
    </row>
    <row r="29" spans="1:20">
      <c r="A29" s="9" t="s">
        <v>51</v>
      </c>
      <c r="B29" s="14">
        <f>Data!B29/Data!B$82</f>
        <v>0</v>
      </c>
      <c r="C29" s="14">
        <f>Data!C29/Data!C$82</f>
        <v>0</v>
      </c>
      <c r="D29" s="14">
        <f>Data!D29/Data!D$82</f>
        <v>0</v>
      </c>
      <c r="E29" s="14">
        <f>Data!E29/Data!E$82</f>
        <v>0</v>
      </c>
      <c r="F29" s="14">
        <f>Data!F29/Data!F$82</f>
        <v>8.1558685446009388E-2</v>
      </c>
      <c r="G29" s="14">
        <f>Data!G29/Data!G$82</f>
        <v>0</v>
      </c>
      <c r="H29" s="14">
        <f>Data!H29/Data!H$82</f>
        <v>0</v>
      </c>
      <c r="I29" s="14">
        <f>Data!I29/Data!I$82</f>
        <v>0</v>
      </c>
      <c r="J29" s="14">
        <f>Data!J29/Data!J$82</f>
        <v>0</v>
      </c>
      <c r="K29" s="14">
        <f>Data!K29/Data!K$82</f>
        <v>0</v>
      </c>
      <c r="L29" s="14">
        <f>Data!L29/Data!L$82</f>
        <v>0</v>
      </c>
      <c r="M29" s="14">
        <f>Data!M29/Data!M$82</f>
        <v>0</v>
      </c>
      <c r="N29" s="14">
        <f>Data!N29/Data!N$82</f>
        <v>0</v>
      </c>
      <c r="O29" s="14">
        <f>Data!O29/Data!O$82</f>
        <v>6.5875018723112189E-3</v>
      </c>
      <c r="Q29" s="21"/>
      <c r="R29" s="20"/>
      <c r="S29" s="22"/>
      <c r="T29" s="22"/>
    </row>
    <row r="30" spans="1:20">
      <c r="A30" s="8" t="s">
        <v>60</v>
      </c>
      <c r="B30" s="14">
        <f>Data!B30/Data!B$82</f>
        <v>0</v>
      </c>
      <c r="C30" s="14">
        <f>Data!C30/Data!C$82</f>
        <v>2.2978683493385162E-3</v>
      </c>
      <c r="D30" s="14">
        <f>Data!D30/Data!D$82</f>
        <v>0</v>
      </c>
      <c r="E30" s="14">
        <f>Data!E30/Data!E$82</f>
        <v>0</v>
      </c>
      <c r="F30" s="14">
        <f>Data!F30/Data!F$82</f>
        <v>0</v>
      </c>
      <c r="G30" s="14">
        <f>Data!G30/Data!G$82</f>
        <v>0</v>
      </c>
      <c r="H30" s="14">
        <f>Data!H30/Data!H$82</f>
        <v>0</v>
      </c>
      <c r="I30" s="14">
        <f>Data!I30/Data!I$82</f>
        <v>2.0261925590490401E-3</v>
      </c>
      <c r="J30" s="14">
        <f>Data!J30/Data!J$82</f>
        <v>1.8589399775708225E-3</v>
      </c>
      <c r="K30" s="14">
        <f>Data!K30/Data!K$82</f>
        <v>1.750754312826773E-2</v>
      </c>
      <c r="L30" s="14">
        <f>Data!L30/Data!L$82</f>
        <v>1.9255557314398136E-2</v>
      </c>
      <c r="M30" s="14">
        <f>Data!M30/Data!M$82</f>
        <v>1.2550622448815822E-2</v>
      </c>
      <c r="N30" s="14">
        <f>Data!N30/Data!N$82</f>
        <v>5.8691351619950061E-3</v>
      </c>
      <c r="O30" s="14">
        <f>Data!O30/Data!O$82</f>
        <v>5.6015759646431806E-3</v>
      </c>
      <c r="Q30" s="21"/>
      <c r="R30" s="20"/>
      <c r="S30" s="22"/>
      <c r="T30" s="22"/>
    </row>
    <row r="31" spans="1:20">
      <c r="A31" s="8" t="s">
        <v>58</v>
      </c>
      <c r="B31" s="14">
        <f>Data!B31/Data!B$82</f>
        <v>8.1819117428444006E-3</v>
      </c>
      <c r="C31" s="14">
        <f>Data!C31/Data!C$82</f>
        <v>0</v>
      </c>
      <c r="D31" s="14">
        <f>Data!D31/Data!D$82</f>
        <v>0</v>
      </c>
      <c r="E31" s="14">
        <f>Data!E31/Data!E$82</f>
        <v>0</v>
      </c>
      <c r="F31" s="14">
        <f>Data!F31/Data!F$82</f>
        <v>2.2192488262910797E-2</v>
      </c>
      <c r="G31" s="14">
        <f>Data!G31/Data!G$82</f>
        <v>0</v>
      </c>
      <c r="H31" s="14">
        <f>Data!H31/Data!H$82</f>
        <v>0</v>
      </c>
      <c r="I31" s="14">
        <f>Data!I31/Data!I$82</f>
        <v>3.4477435290485255E-3</v>
      </c>
      <c r="J31" s="14">
        <f>Data!J31/Data!J$82</f>
        <v>0</v>
      </c>
      <c r="K31" s="14">
        <f>Data!K31/Data!K$82</f>
        <v>0</v>
      </c>
      <c r="L31" s="14">
        <f>Data!L31/Data!L$82</f>
        <v>0</v>
      </c>
      <c r="M31" s="14">
        <f>Data!M31/Data!M$82</f>
        <v>0</v>
      </c>
      <c r="N31" s="14">
        <f>Data!N31/Data!N$82</f>
        <v>2.055759909244044E-2</v>
      </c>
      <c r="O31" s="14">
        <f>Data!O31/Data!O$82</f>
        <v>5.5754110078627588E-3</v>
      </c>
      <c r="Q31" s="21"/>
      <c r="R31" s="20"/>
      <c r="S31" s="22"/>
      <c r="T31" s="22"/>
    </row>
    <row r="32" spans="1:20">
      <c r="A32" s="8" t="s">
        <v>63</v>
      </c>
      <c r="B32" s="14">
        <f>Data!B32/Data!B$82</f>
        <v>2.5614929844823839E-3</v>
      </c>
      <c r="C32" s="14">
        <f>Data!C32/Data!C$82</f>
        <v>2.0269178863779654E-3</v>
      </c>
      <c r="D32" s="14">
        <f>Data!D32/Data!D$82</f>
        <v>3.6400052771081446E-3</v>
      </c>
      <c r="E32" s="14">
        <f>Data!E32/Data!E$82</f>
        <v>2.0518508248994871E-2</v>
      </c>
      <c r="F32" s="14">
        <f>Data!F32/Data!F$82</f>
        <v>2.7962441314553992E-2</v>
      </c>
      <c r="G32" s="14">
        <f>Data!G32/Data!G$82</f>
        <v>3.8229251942354923E-3</v>
      </c>
      <c r="H32" s="14">
        <f>Data!H32/Data!H$82</f>
        <v>2.5340629475926403E-3</v>
      </c>
      <c r="I32" s="14">
        <f>Data!I32/Data!I$82</f>
        <v>2.0068954870580968E-3</v>
      </c>
      <c r="J32" s="14">
        <f>Data!J32/Data!J$82</f>
        <v>1.3835389341264812E-3</v>
      </c>
      <c r="K32" s="14">
        <f>Data!K32/Data!K$82</f>
        <v>1.7878941428472717E-3</v>
      </c>
      <c r="L32" s="14">
        <f>Data!L32/Data!L$82</f>
        <v>3.2563714072499491E-3</v>
      </c>
      <c r="M32" s="14">
        <f>Data!M32/Data!M$82</f>
        <v>1.8189307896834526E-3</v>
      </c>
      <c r="N32" s="14">
        <f>Data!N32/Data!N$82</f>
        <v>2.6032958412895847E-3</v>
      </c>
      <c r="O32" s="14">
        <f>Data!O32/Data!O$82</f>
        <v>4.9849930700784761E-3</v>
      </c>
      <c r="Q32" s="21"/>
      <c r="R32" s="20"/>
      <c r="S32" s="22"/>
      <c r="T32" s="22"/>
    </row>
    <row r="33" spans="1:20">
      <c r="A33" s="8" t="s">
        <v>101</v>
      </c>
      <c r="B33" s="14">
        <f>Data!B33/Data!B$82</f>
        <v>0</v>
      </c>
      <c r="C33" s="14">
        <f>Data!C33/Data!C$82</f>
        <v>0</v>
      </c>
      <c r="D33" s="14">
        <f>Data!D33/Data!D$82</f>
        <v>0</v>
      </c>
      <c r="E33" s="14">
        <f>Data!E33/Data!E$82</f>
        <v>0</v>
      </c>
      <c r="F33" s="14">
        <f>Data!F33/Data!F$82</f>
        <v>0</v>
      </c>
      <c r="G33" s="14">
        <f>Data!G33/Data!G$82</f>
        <v>0</v>
      </c>
      <c r="H33" s="14">
        <f>Data!H33/Data!H$82</f>
        <v>7.6982873651866277E-2</v>
      </c>
      <c r="I33" s="14">
        <f>Data!I33/Data!I$82</f>
        <v>0</v>
      </c>
      <c r="J33" s="14">
        <f>Data!J33/Data!J$82</f>
        <v>0</v>
      </c>
      <c r="K33" s="14">
        <f>Data!K33/Data!K$82</f>
        <v>0</v>
      </c>
      <c r="L33" s="14">
        <f>Data!L33/Data!L$82</f>
        <v>0</v>
      </c>
      <c r="M33" s="14">
        <f>Data!M33/Data!M$82</f>
        <v>0</v>
      </c>
      <c r="N33" s="14">
        <f>Data!N33/Data!N$82</f>
        <v>0</v>
      </c>
      <c r="O33" s="14">
        <f>Data!O33/Data!O$82</f>
        <v>4.7692269772080477E-3</v>
      </c>
      <c r="Q33" s="21"/>
      <c r="R33" s="20"/>
      <c r="S33" s="22"/>
      <c r="T33" s="22"/>
    </row>
    <row r="34" spans="1:20">
      <c r="A34" s="9" t="s">
        <v>47</v>
      </c>
      <c r="B34" s="14">
        <f>Data!B34/Data!B$82</f>
        <v>3.0772221523402213E-2</v>
      </c>
      <c r="C34" s="14">
        <f>Data!C34/Data!C$82</f>
        <v>0</v>
      </c>
      <c r="D34" s="14">
        <f>Data!D34/Data!D$82</f>
        <v>0</v>
      </c>
      <c r="E34" s="14">
        <f>Data!E34/Data!E$82</f>
        <v>0</v>
      </c>
      <c r="F34" s="14">
        <f>Data!F34/Data!F$82</f>
        <v>0</v>
      </c>
      <c r="G34" s="14">
        <f>Data!G34/Data!G$82</f>
        <v>0</v>
      </c>
      <c r="H34" s="14">
        <f>Data!H34/Data!H$82</f>
        <v>0</v>
      </c>
      <c r="I34" s="14">
        <f>Data!I34/Data!I$82</f>
        <v>0</v>
      </c>
      <c r="J34" s="14">
        <f>Data!J34/Data!J$82</f>
        <v>0</v>
      </c>
      <c r="K34" s="14">
        <f>Data!K34/Data!K$82</f>
        <v>0</v>
      </c>
      <c r="L34" s="14">
        <f>Data!L34/Data!L$82</f>
        <v>0</v>
      </c>
      <c r="M34" s="14">
        <f>Data!M34/Data!M$82</f>
        <v>0</v>
      </c>
      <c r="N34" s="14">
        <f>Data!N34/Data!N$82</f>
        <v>0</v>
      </c>
      <c r="O34" s="14">
        <f>Data!O34/Data!O$82</f>
        <v>4.0817332577456804E-3</v>
      </c>
      <c r="Q34" s="21"/>
      <c r="R34" s="20"/>
      <c r="S34" s="22"/>
      <c r="T34" s="22"/>
    </row>
    <row r="35" spans="1:20">
      <c r="A35" s="9" t="s">
        <v>86</v>
      </c>
      <c r="B35" s="14">
        <f>Data!B35/Data!B$82</f>
        <v>0</v>
      </c>
      <c r="C35" s="14">
        <f>Data!C35/Data!C$82</f>
        <v>0</v>
      </c>
      <c r="D35" s="14">
        <f>Data!D35/Data!D$82</f>
        <v>0</v>
      </c>
      <c r="E35" s="14">
        <f>Data!E35/Data!E$82</f>
        <v>0</v>
      </c>
      <c r="F35" s="14">
        <f>Data!F35/Data!F$82</f>
        <v>0</v>
      </c>
      <c r="G35" s="14">
        <f>Data!G35/Data!G$82</f>
        <v>0</v>
      </c>
      <c r="H35" s="14">
        <f>Data!H35/Data!H$82</f>
        <v>0</v>
      </c>
      <c r="I35" s="14">
        <f>Data!I35/Data!I$82</f>
        <v>0</v>
      </c>
      <c r="J35" s="14">
        <f>Data!J35/Data!J$82</f>
        <v>6.3850017065678485E-2</v>
      </c>
      <c r="K35" s="14">
        <f>Data!K35/Data!K$82</f>
        <v>0</v>
      </c>
      <c r="L35" s="14">
        <f>Data!L35/Data!L$82</f>
        <v>0</v>
      </c>
      <c r="M35" s="14">
        <f>Data!M35/Data!M$82</f>
        <v>0</v>
      </c>
      <c r="N35" s="14">
        <f>Data!N35/Data!N$82</f>
        <v>0</v>
      </c>
      <c r="O35" s="14">
        <f>Data!O35/Data!O$82</f>
        <v>3.9725230033578361E-3</v>
      </c>
      <c r="Q35" s="21"/>
      <c r="R35" s="20"/>
      <c r="S35" s="22"/>
      <c r="T35" s="22"/>
    </row>
    <row r="36" spans="1:20">
      <c r="A36" s="8" t="s">
        <v>91</v>
      </c>
      <c r="B36" s="14">
        <f>Data!B36/Data!B$82</f>
        <v>4.5140596233233087E-3</v>
      </c>
      <c r="C36" s="14">
        <f>Data!C36/Data!C$82</f>
        <v>0</v>
      </c>
      <c r="D36" s="14">
        <f>Data!D36/Data!D$82</f>
        <v>0</v>
      </c>
      <c r="E36" s="14">
        <f>Data!E36/Data!E$82</f>
        <v>6.8903368917232772E-3</v>
      </c>
      <c r="F36" s="14">
        <f>Data!F36/Data!F$82</f>
        <v>8.7605633802816905E-3</v>
      </c>
      <c r="G36" s="14">
        <f>Data!G36/Data!G$82</f>
        <v>0</v>
      </c>
      <c r="H36" s="14">
        <f>Data!H36/Data!H$82</f>
        <v>4.939586470307393E-3</v>
      </c>
      <c r="I36" s="14">
        <f>Data!I36/Data!I$82</f>
        <v>2.2011526784335923E-2</v>
      </c>
      <c r="J36" s="14">
        <f>Data!J36/Data!J$82</f>
        <v>3.3765663854892973E-3</v>
      </c>
      <c r="K36" s="14">
        <f>Data!K36/Data!K$82</f>
        <v>2.3147614989520236E-3</v>
      </c>
      <c r="L36" s="14">
        <f>Data!L36/Data!L$82</f>
        <v>2.0691526650234052E-3</v>
      </c>
      <c r="M36" s="14">
        <f>Data!M36/Data!M$82</f>
        <v>0</v>
      </c>
      <c r="N36" s="14">
        <f>Data!N36/Data!N$82</f>
        <v>0</v>
      </c>
      <c r="O36" s="14">
        <f>Data!O36/Data!O$82</f>
        <v>3.7522064832212474E-3</v>
      </c>
      <c r="Q36" s="21"/>
      <c r="R36" s="20"/>
      <c r="S36" s="22"/>
      <c r="T36" s="22"/>
    </row>
    <row r="37" spans="1:20">
      <c r="A37" s="8" t="s">
        <v>38</v>
      </c>
      <c r="B37" s="14">
        <f>Data!B37/Data!B$82</f>
        <v>9.8457386591041633E-3</v>
      </c>
      <c r="C37" s="14">
        <f>Data!C37/Data!C$82</f>
        <v>0</v>
      </c>
      <c r="D37" s="14">
        <f>Data!D37/Data!D$82</f>
        <v>0</v>
      </c>
      <c r="E37" s="14">
        <f>Data!E37/Data!E$82</f>
        <v>0</v>
      </c>
      <c r="F37" s="14">
        <f>Data!F37/Data!F$82</f>
        <v>0</v>
      </c>
      <c r="G37" s="14">
        <f>Data!G37/Data!G$82</f>
        <v>0</v>
      </c>
      <c r="H37" s="14">
        <f>Data!H37/Data!H$82</f>
        <v>0</v>
      </c>
      <c r="I37" s="14">
        <f>Data!I37/Data!I$82</f>
        <v>0</v>
      </c>
      <c r="J37" s="14">
        <f>Data!J37/Data!J$82</f>
        <v>7.3016724364912966E-3</v>
      </c>
      <c r="K37" s="14">
        <f>Data!K37/Data!K$82</f>
        <v>7.5834350599995395E-3</v>
      </c>
      <c r="L37" s="14">
        <f>Data!L37/Data!L$82</f>
        <v>9.9669840121209378E-3</v>
      </c>
      <c r="M37" s="14">
        <f>Data!M37/Data!M$82</f>
        <v>0</v>
      </c>
      <c r="N37" s="14">
        <f>Data!N37/Data!N$82</f>
        <v>0</v>
      </c>
      <c r="O37" s="14">
        <f>Data!O37/Data!O$82</f>
        <v>3.4276093382351546E-3</v>
      </c>
      <c r="Q37" s="21"/>
      <c r="R37" s="20"/>
      <c r="S37" s="22"/>
      <c r="T37" s="22"/>
    </row>
    <row r="38" spans="1:20">
      <c r="A38" s="9" t="s">
        <v>90</v>
      </c>
      <c r="B38" s="14">
        <f>Data!B38/Data!B$82</f>
        <v>2.4997427071778981E-2</v>
      </c>
      <c r="C38" s="14">
        <f>Data!C38/Data!C$82</f>
        <v>0</v>
      </c>
      <c r="D38" s="14">
        <f>Data!D38/Data!D$82</f>
        <v>0</v>
      </c>
      <c r="E38" s="14">
        <f>Data!E38/Data!E$82</f>
        <v>0</v>
      </c>
      <c r="F38" s="14">
        <f>Data!F38/Data!F$82</f>
        <v>0</v>
      </c>
      <c r="G38" s="14">
        <f>Data!G38/Data!G$82</f>
        <v>0</v>
      </c>
      <c r="H38" s="14">
        <f>Data!H38/Data!H$82</f>
        <v>0</v>
      </c>
      <c r="I38" s="14">
        <f>Data!I38/Data!I$82</f>
        <v>0</v>
      </c>
      <c r="J38" s="14">
        <f>Data!J38/Data!J$82</f>
        <v>0</v>
      </c>
      <c r="K38" s="14">
        <f>Data!K38/Data!K$82</f>
        <v>0</v>
      </c>
      <c r="L38" s="14">
        <f>Data!L38/Data!L$82</f>
        <v>0</v>
      </c>
      <c r="M38" s="14">
        <f>Data!M38/Data!M$82</f>
        <v>0</v>
      </c>
      <c r="N38" s="14">
        <f>Data!N38/Data!N$82</f>
        <v>0</v>
      </c>
      <c r="O38" s="14">
        <f>Data!O38/Data!O$82</f>
        <v>3.3157446679420504E-3</v>
      </c>
      <c r="Q38" s="21"/>
      <c r="R38" s="20"/>
      <c r="S38" s="22"/>
      <c r="T38" s="22"/>
    </row>
    <row r="39" spans="1:20">
      <c r="A39" s="8" t="s">
        <v>42</v>
      </c>
      <c r="B39" s="14">
        <f>Data!B39/Data!B$82</f>
        <v>1.642099966837814E-2</v>
      </c>
      <c r="C39" s="14">
        <f>Data!C39/Data!C$82</f>
        <v>0</v>
      </c>
      <c r="D39" s="14">
        <f>Data!D39/Data!D$82</f>
        <v>0</v>
      </c>
      <c r="E39" s="14">
        <f>Data!E39/Data!E$82</f>
        <v>0</v>
      </c>
      <c r="F39" s="14">
        <f>Data!F39/Data!F$82</f>
        <v>0</v>
      </c>
      <c r="G39" s="14">
        <f>Data!G39/Data!G$82</f>
        <v>0</v>
      </c>
      <c r="H39" s="14">
        <f>Data!H39/Data!H$82</f>
        <v>0</v>
      </c>
      <c r="I39" s="14">
        <f>Data!I39/Data!I$82</f>
        <v>0</v>
      </c>
      <c r="J39" s="14">
        <f>Data!J39/Data!J$82</f>
        <v>0</v>
      </c>
      <c r="K39" s="14">
        <f>Data!K39/Data!K$82</f>
        <v>0</v>
      </c>
      <c r="L39" s="14">
        <f>Data!L39/Data!L$82</f>
        <v>0</v>
      </c>
      <c r="M39" s="14">
        <f>Data!M39/Data!M$82</f>
        <v>0</v>
      </c>
      <c r="N39" s="14">
        <f>Data!N39/Data!N$82</f>
        <v>8.6849449495123125E-3</v>
      </c>
      <c r="O39" s="14">
        <f>Data!O39/Data!O$82</f>
        <v>3.2319409657902672E-3</v>
      </c>
      <c r="Q39" s="21"/>
      <c r="R39" s="20"/>
      <c r="S39" s="22"/>
      <c r="T39" s="22"/>
    </row>
    <row r="40" spans="1:20">
      <c r="A40" s="9" t="s">
        <v>50</v>
      </c>
      <c r="B40" s="14">
        <f>Data!B40/Data!B$82</f>
        <v>0</v>
      </c>
      <c r="C40" s="14">
        <f>Data!C40/Data!C$82</f>
        <v>0</v>
      </c>
      <c r="D40" s="14">
        <f>Data!D40/Data!D$82</f>
        <v>4.6522505666894545E-2</v>
      </c>
      <c r="E40" s="14">
        <f>Data!E40/Data!E$82</f>
        <v>0</v>
      </c>
      <c r="F40" s="14">
        <f>Data!F40/Data!F$82</f>
        <v>0</v>
      </c>
      <c r="G40" s="14">
        <f>Data!G40/Data!G$82</f>
        <v>0</v>
      </c>
      <c r="H40" s="14">
        <f>Data!H40/Data!H$82</f>
        <v>0</v>
      </c>
      <c r="I40" s="14">
        <f>Data!I40/Data!I$82</f>
        <v>0</v>
      </c>
      <c r="J40" s="14">
        <f>Data!J40/Data!J$82</f>
        <v>0</v>
      </c>
      <c r="K40" s="14">
        <f>Data!K40/Data!K$82</f>
        <v>0</v>
      </c>
      <c r="L40" s="14">
        <f>Data!L40/Data!L$82</f>
        <v>0</v>
      </c>
      <c r="M40" s="14">
        <f>Data!M40/Data!M$82</f>
        <v>0</v>
      </c>
      <c r="N40" s="14">
        <f>Data!N40/Data!N$82</f>
        <v>0</v>
      </c>
      <c r="O40" s="14">
        <f>Data!O40/Data!O$82</f>
        <v>2.9418512275725555E-3</v>
      </c>
      <c r="Q40" s="21"/>
      <c r="R40" s="20"/>
      <c r="S40" s="22"/>
      <c r="T40" s="22"/>
    </row>
    <row r="41" spans="1:20">
      <c r="A41" s="9" t="s">
        <v>67</v>
      </c>
      <c r="B41" s="14">
        <f>Data!B41/Data!B$82</f>
        <v>0</v>
      </c>
      <c r="C41" s="14">
        <f>Data!C41/Data!C$82</f>
        <v>0</v>
      </c>
      <c r="D41" s="14">
        <f>Data!D41/Data!D$82</f>
        <v>0</v>
      </c>
      <c r="E41" s="14">
        <f>Data!E41/Data!E$82</f>
        <v>0</v>
      </c>
      <c r="F41" s="14">
        <f>Data!F41/Data!F$82</f>
        <v>3.6389671361502347E-2</v>
      </c>
      <c r="G41" s="14">
        <f>Data!G41/Data!G$82</f>
        <v>0</v>
      </c>
      <c r="H41" s="14">
        <f>Data!H41/Data!H$82</f>
        <v>0</v>
      </c>
      <c r="I41" s="14">
        <f>Data!I41/Data!I$82</f>
        <v>0</v>
      </c>
      <c r="J41" s="14">
        <f>Data!J41/Data!J$82</f>
        <v>0</v>
      </c>
      <c r="K41" s="14">
        <f>Data!K41/Data!K$82</f>
        <v>0</v>
      </c>
      <c r="L41" s="14">
        <f>Data!L41/Data!L$82</f>
        <v>0</v>
      </c>
      <c r="M41" s="14">
        <f>Data!M41/Data!M$82</f>
        <v>0</v>
      </c>
      <c r="N41" s="14">
        <f>Data!N41/Data!N$82</f>
        <v>0</v>
      </c>
      <c r="O41" s="14">
        <f>Data!O41/Data!O$82</f>
        <v>2.9391968116672957E-3</v>
      </c>
      <c r="Q41" s="21"/>
      <c r="R41" s="20"/>
      <c r="S41" s="22"/>
      <c r="T41" s="22"/>
    </row>
    <row r="42" spans="1:20">
      <c r="A42" s="8" t="s">
        <v>93</v>
      </c>
      <c r="B42" s="14">
        <f>Data!B42/Data!B$82</f>
        <v>0</v>
      </c>
      <c r="C42" s="14">
        <f>Data!C42/Data!C$82</f>
        <v>0</v>
      </c>
      <c r="D42" s="14">
        <f>Data!D42/Data!D$82</f>
        <v>0</v>
      </c>
      <c r="E42" s="14">
        <f>Data!E42/Data!E$82</f>
        <v>0</v>
      </c>
      <c r="F42" s="14">
        <f>Data!F42/Data!F$82</f>
        <v>0</v>
      </c>
      <c r="G42" s="14">
        <f>Data!G42/Data!G$82</f>
        <v>0</v>
      </c>
      <c r="H42" s="14">
        <f>Data!H42/Data!H$82</f>
        <v>0</v>
      </c>
      <c r="I42" s="14">
        <f>Data!I42/Data!I$82</f>
        <v>0</v>
      </c>
      <c r="J42" s="14">
        <f>Data!J42/Data!J$82</f>
        <v>4.4626749232044467E-2</v>
      </c>
      <c r="K42" s="14">
        <f>Data!K42/Data!K$82</f>
        <v>0</v>
      </c>
      <c r="L42" s="14">
        <f>Data!L42/Data!L$82</f>
        <v>0</v>
      </c>
      <c r="M42" s="14">
        <f>Data!M42/Data!M$82</f>
        <v>0</v>
      </c>
      <c r="N42" s="14">
        <f>Data!N42/Data!N$82</f>
        <v>0</v>
      </c>
      <c r="O42" s="14">
        <f>Data!O42/Data!O$82</f>
        <v>2.7765190369020689E-3</v>
      </c>
    </row>
    <row r="43" spans="1:20">
      <c r="A43" s="8" t="s">
        <v>102</v>
      </c>
      <c r="B43" s="14">
        <f>Data!B43/Data!B$82</f>
        <v>6.363709133323423E-3</v>
      </c>
      <c r="C43" s="14">
        <f>Data!C43/Data!C$82</f>
        <v>5.9192254985227987E-3</v>
      </c>
      <c r="D43" s="14">
        <f>Data!D43/Data!D$82</f>
        <v>0</v>
      </c>
      <c r="E43" s="14">
        <f>Data!E43/Data!E$82</f>
        <v>6.8487453209482877E-3</v>
      </c>
      <c r="F43" s="14">
        <f>Data!F43/Data!F$82</f>
        <v>0</v>
      </c>
      <c r="G43" s="14">
        <f>Data!G43/Data!G$82</f>
        <v>0</v>
      </c>
      <c r="H43" s="14">
        <f>Data!H43/Data!H$82</f>
        <v>9.3344106161323097E-3</v>
      </c>
      <c r="I43" s="14">
        <f>Data!I43/Data!I$82</f>
        <v>0</v>
      </c>
      <c r="J43" s="14">
        <f>Data!J43/Data!J$82</f>
        <v>0</v>
      </c>
      <c r="K43" s="14">
        <f>Data!K43/Data!K$82</f>
        <v>4.1919063961121219E-3</v>
      </c>
      <c r="L43" s="14">
        <f>Data!L43/Data!L$82</f>
        <v>0</v>
      </c>
      <c r="M43" s="14">
        <f>Data!M43/Data!M$82</f>
        <v>0</v>
      </c>
      <c r="N43" s="14">
        <f>Data!N43/Data!N$82</f>
        <v>0</v>
      </c>
      <c r="O43" s="14">
        <f>Data!O43/Data!O$82</f>
        <v>2.5926059348947619E-3</v>
      </c>
    </row>
    <row r="44" spans="1:20">
      <c r="A44" s="8" t="s">
        <v>41</v>
      </c>
      <c r="B44" s="14">
        <f>Data!B44/Data!B$82</f>
        <v>0</v>
      </c>
      <c r="C44" s="14">
        <f>Data!C44/Data!C$82</f>
        <v>0</v>
      </c>
      <c r="D44" s="14">
        <f>Data!D44/Data!D$82</f>
        <v>0</v>
      </c>
      <c r="E44" s="14">
        <f>Data!E44/Data!E$82</f>
        <v>9.0919173714127277E-2</v>
      </c>
      <c r="F44" s="14">
        <f>Data!F44/Data!F$82</f>
        <v>0</v>
      </c>
      <c r="G44" s="14">
        <f>Data!G44/Data!G$82</f>
        <v>0</v>
      </c>
      <c r="H44" s="14">
        <f>Data!H44/Data!H$82</f>
        <v>0</v>
      </c>
      <c r="I44" s="14">
        <f>Data!I44/Data!I$82</f>
        <v>0</v>
      </c>
      <c r="J44" s="14">
        <f>Data!J44/Data!J$82</f>
        <v>0</v>
      </c>
      <c r="K44" s="14">
        <f>Data!K44/Data!K$82</f>
        <v>0</v>
      </c>
      <c r="L44" s="14">
        <f>Data!L44/Data!L$82</f>
        <v>0</v>
      </c>
      <c r="M44" s="14">
        <f>Data!M44/Data!M$82</f>
        <v>0</v>
      </c>
      <c r="N44" s="14">
        <f>Data!N44/Data!N$82</f>
        <v>0</v>
      </c>
      <c r="O44" s="14">
        <f>Data!O44/Data!O$82</f>
        <v>2.4868085009565376E-3</v>
      </c>
    </row>
    <row r="45" spans="1:20">
      <c r="A45" s="8" t="s">
        <v>74</v>
      </c>
      <c r="B45" s="14">
        <f>Data!B45/Data!B$82</f>
        <v>0</v>
      </c>
      <c r="C45" s="14">
        <f>Data!C45/Data!C$82</f>
        <v>0</v>
      </c>
      <c r="D45" s="14">
        <f>Data!D45/Data!D$82</f>
        <v>0</v>
      </c>
      <c r="E45" s="14">
        <f>Data!E45/Data!E$82</f>
        <v>0</v>
      </c>
      <c r="F45" s="14">
        <f>Data!F45/Data!F$82</f>
        <v>0</v>
      </c>
      <c r="G45" s="14">
        <f>Data!G45/Data!G$82</f>
        <v>0</v>
      </c>
      <c r="H45" s="14">
        <f>Data!H45/Data!H$82</f>
        <v>3.976152876222655E-2</v>
      </c>
      <c r="I45" s="14">
        <f>Data!I45/Data!I$82</f>
        <v>0</v>
      </c>
      <c r="J45" s="14">
        <f>Data!J45/Data!J$82</f>
        <v>0</v>
      </c>
      <c r="K45" s="14">
        <f>Data!K45/Data!K$82</f>
        <v>0</v>
      </c>
      <c r="L45" s="14">
        <f>Data!L45/Data!L$82</f>
        <v>0</v>
      </c>
      <c r="M45" s="14">
        <f>Data!M45/Data!M$82</f>
        <v>0</v>
      </c>
      <c r="N45" s="14">
        <f>Data!N45/Data!N$82</f>
        <v>0</v>
      </c>
      <c r="O45" s="14">
        <f>Data!O45/Data!O$82</f>
        <v>2.463297960081377E-3</v>
      </c>
    </row>
    <row r="46" spans="1:20">
      <c r="A46" s="8" t="s">
        <v>94</v>
      </c>
      <c r="B46" s="14">
        <f>Data!B46/Data!B$82</f>
        <v>0</v>
      </c>
      <c r="C46" s="14">
        <f>Data!C46/Data!C$82</f>
        <v>0</v>
      </c>
      <c r="D46" s="14">
        <f>Data!D46/Data!D$82</f>
        <v>9.3848570983101256E-3</v>
      </c>
      <c r="E46" s="14">
        <f>Data!E46/Data!E$82</f>
        <v>9.5521974213226123E-3</v>
      </c>
      <c r="F46" s="14">
        <f>Data!F46/Data!F$82</f>
        <v>0</v>
      </c>
      <c r="G46" s="14">
        <f>Data!G46/Data!G$82</f>
        <v>0</v>
      </c>
      <c r="H46" s="14">
        <f>Data!H46/Data!H$82</f>
        <v>1.0919730189626256E-2</v>
      </c>
      <c r="I46" s="14">
        <f>Data!I46/Data!I$82</f>
        <v>1.250450265013122E-2</v>
      </c>
      <c r="J46" s="14">
        <f>Data!J46/Data!J$82</f>
        <v>0</v>
      </c>
      <c r="K46" s="14">
        <f>Data!K46/Data!K$82</f>
        <v>0</v>
      </c>
      <c r="L46" s="14">
        <f>Data!L46/Data!L$82</f>
        <v>0</v>
      </c>
      <c r="M46" s="14">
        <f>Data!M46/Data!M$82</f>
        <v>0</v>
      </c>
      <c r="N46" s="14">
        <f>Data!N46/Data!N$82</f>
        <v>0</v>
      </c>
      <c r="O46" s="14">
        <f>Data!O46/Data!O$82</f>
        <v>2.2683879921808489E-3</v>
      </c>
    </row>
    <row r="47" spans="1:20">
      <c r="A47" s="8" t="s">
        <v>70</v>
      </c>
      <c r="B47" s="14">
        <f>Data!B47/Data!B$82</f>
        <v>0</v>
      </c>
      <c r="C47" s="14">
        <f>Data!C47/Data!C$82</f>
        <v>0</v>
      </c>
      <c r="D47" s="14">
        <f>Data!D47/Data!D$82</f>
        <v>0</v>
      </c>
      <c r="E47" s="14">
        <f>Data!E47/Data!E$82</f>
        <v>0</v>
      </c>
      <c r="F47" s="14">
        <f>Data!F47/Data!F$82</f>
        <v>0</v>
      </c>
      <c r="G47" s="14">
        <f>Data!G47/Data!G$82</f>
        <v>0</v>
      </c>
      <c r="H47" s="14">
        <f>Data!H47/Data!H$82</f>
        <v>0</v>
      </c>
      <c r="I47" s="14">
        <f>Data!I47/Data!I$82</f>
        <v>0</v>
      </c>
      <c r="J47" s="14">
        <f>Data!J47/Data!J$82</f>
        <v>0</v>
      </c>
      <c r="K47" s="14">
        <f>Data!K47/Data!K$82</f>
        <v>0</v>
      </c>
      <c r="L47" s="14">
        <f>Data!L47/Data!L$82</f>
        <v>3.1206892652812013E-2</v>
      </c>
      <c r="M47" s="14">
        <f>Data!M47/Data!M$82</f>
        <v>0</v>
      </c>
      <c r="N47" s="14">
        <f>Data!N47/Data!N$82</f>
        <v>0</v>
      </c>
      <c r="O47" s="14">
        <f>Data!O47/Data!O$82</f>
        <v>2.0931965424336825E-3</v>
      </c>
    </row>
    <row r="48" spans="1:20">
      <c r="A48" s="9" t="s">
        <v>79</v>
      </c>
      <c r="B48" s="14">
        <f>Data!B48/Data!B$82</f>
        <v>1.5183135313153953E-2</v>
      </c>
      <c r="C48" s="14">
        <f>Data!C48/Data!C$82</f>
        <v>0</v>
      </c>
      <c r="D48" s="14">
        <f>Data!D48/Data!D$82</f>
        <v>0</v>
      </c>
      <c r="E48" s="14">
        <f>Data!E48/Data!E$82</f>
        <v>0</v>
      </c>
      <c r="F48" s="14">
        <f>Data!F48/Data!F$82</f>
        <v>0</v>
      </c>
      <c r="G48" s="14">
        <f>Data!G48/Data!G$82</f>
        <v>0</v>
      </c>
      <c r="H48" s="14">
        <f>Data!H48/Data!H$82</f>
        <v>0</v>
      </c>
      <c r="I48" s="14">
        <f>Data!I48/Data!I$82</f>
        <v>0</v>
      </c>
      <c r="J48" s="14">
        <f>Data!J48/Data!J$82</f>
        <v>0</v>
      </c>
      <c r="K48" s="14">
        <f>Data!K48/Data!K$82</f>
        <v>0</v>
      </c>
      <c r="L48" s="14">
        <f>Data!L48/Data!L$82</f>
        <v>0</v>
      </c>
      <c r="M48" s="14">
        <f>Data!M48/Data!M$82</f>
        <v>0</v>
      </c>
      <c r="N48" s="14">
        <f>Data!N48/Data!N$82</f>
        <v>0</v>
      </c>
      <c r="O48" s="14">
        <f>Data!O48/Data!O$82</f>
        <v>2.013943267548059E-3</v>
      </c>
    </row>
    <row r="49" spans="1:15">
      <c r="A49" s="9" t="s">
        <v>85</v>
      </c>
      <c r="B49" s="14">
        <f>Data!B49/Data!B$82</f>
        <v>0</v>
      </c>
      <c r="C49" s="14">
        <f>Data!C49/Data!C$82</f>
        <v>0</v>
      </c>
      <c r="D49" s="14">
        <f>Data!D49/Data!D$82</f>
        <v>0</v>
      </c>
      <c r="E49" s="14">
        <f>Data!E49/Data!E$82</f>
        <v>0</v>
      </c>
      <c r="F49" s="14">
        <f>Data!F49/Data!F$82</f>
        <v>0</v>
      </c>
      <c r="G49" s="14">
        <f>Data!G49/Data!G$82</f>
        <v>0</v>
      </c>
      <c r="H49" s="14">
        <f>Data!H49/Data!H$82</f>
        <v>0</v>
      </c>
      <c r="I49" s="14">
        <f>Data!I49/Data!I$82</f>
        <v>0</v>
      </c>
      <c r="J49" s="14">
        <f>Data!J49/Data!J$82</f>
        <v>0</v>
      </c>
      <c r="K49" s="14">
        <f>Data!K49/Data!K$82</f>
        <v>0</v>
      </c>
      <c r="L49" s="14">
        <f>Data!L49/Data!L$82</f>
        <v>0</v>
      </c>
      <c r="M49" s="14">
        <f>Data!M49/Data!M$82</f>
        <v>0</v>
      </c>
      <c r="N49" s="14">
        <f>Data!N49/Data!N$82</f>
        <v>1.5816662968507308E-2</v>
      </c>
      <c r="O49" s="14">
        <f>Data!O49/Data!O$82</f>
        <v>1.9191426995030555E-3</v>
      </c>
    </row>
    <row r="50" spans="1:15">
      <c r="A50" s="8" t="s">
        <v>100</v>
      </c>
      <c r="B50" s="14">
        <f>Data!B50/Data!B$82</f>
        <v>1.4254022344452196E-2</v>
      </c>
      <c r="C50" s="14">
        <f>Data!C50/Data!C$82</f>
        <v>0</v>
      </c>
      <c r="D50" s="14">
        <f>Data!D50/Data!D$82</f>
        <v>0</v>
      </c>
      <c r="E50" s="14">
        <f>Data!E50/Data!E$82</f>
        <v>0</v>
      </c>
      <c r="F50" s="14">
        <f>Data!F50/Data!F$82</f>
        <v>0</v>
      </c>
      <c r="G50" s="14">
        <f>Data!G50/Data!G$82</f>
        <v>0</v>
      </c>
      <c r="H50" s="14">
        <f>Data!H50/Data!H$82</f>
        <v>0</v>
      </c>
      <c r="I50" s="14">
        <f>Data!I50/Data!I$82</f>
        <v>0</v>
      </c>
      <c r="J50" s="14">
        <f>Data!J50/Data!J$82</f>
        <v>0</v>
      </c>
      <c r="K50" s="14">
        <f>Data!K50/Data!K$82</f>
        <v>0</v>
      </c>
      <c r="L50" s="14">
        <f>Data!L50/Data!L$82</f>
        <v>0</v>
      </c>
      <c r="M50" s="14">
        <f>Data!M50/Data!M$82</f>
        <v>0</v>
      </c>
      <c r="N50" s="14">
        <f>Data!N50/Data!N$82</f>
        <v>0</v>
      </c>
      <c r="O50" s="14">
        <f>Data!O50/Data!O$82</f>
        <v>1.8907025290895543E-3</v>
      </c>
    </row>
    <row r="51" spans="1:15">
      <c r="A51" s="9" t="s">
        <v>35</v>
      </c>
      <c r="B51" s="14">
        <f>Data!B51/Data!B$82</f>
        <v>0</v>
      </c>
      <c r="C51" s="14">
        <f>Data!C51/Data!C$82</f>
        <v>0</v>
      </c>
      <c r="D51" s="14">
        <f>Data!D51/Data!D$82</f>
        <v>0</v>
      </c>
      <c r="E51" s="14">
        <f>Data!E51/Data!E$82</f>
        <v>0</v>
      </c>
      <c r="F51" s="14">
        <f>Data!F51/Data!F$82</f>
        <v>0</v>
      </c>
      <c r="G51" s="14">
        <f>Data!G51/Data!G$82</f>
        <v>0</v>
      </c>
      <c r="H51" s="14">
        <f>Data!H51/Data!H$82</f>
        <v>0</v>
      </c>
      <c r="I51" s="14">
        <f>Data!I51/Data!I$82</f>
        <v>3.2039571862296091E-2</v>
      </c>
      <c r="J51" s="14">
        <f>Data!J51/Data!J$82</f>
        <v>0</v>
      </c>
      <c r="K51" s="14">
        <f>Data!K51/Data!K$82</f>
        <v>0</v>
      </c>
      <c r="L51" s="14">
        <f>Data!L51/Data!L$82</f>
        <v>0</v>
      </c>
      <c r="M51" s="14">
        <f>Data!M51/Data!M$82</f>
        <v>0</v>
      </c>
      <c r="N51" s="14">
        <f>Data!N51/Data!N$82</f>
        <v>0</v>
      </c>
      <c r="O51" s="14">
        <f>Data!O51/Data!O$82</f>
        <v>1.8888065177286543E-3</v>
      </c>
    </row>
    <row r="52" spans="1:15">
      <c r="A52" s="9" t="s">
        <v>103</v>
      </c>
      <c r="B52" s="14">
        <f>Data!B52/Data!B$82</f>
        <v>0</v>
      </c>
      <c r="C52" s="14">
        <f>Data!C52/Data!C$82</f>
        <v>0</v>
      </c>
      <c r="D52" s="14">
        <f>Data!D52/Data!D$82</f>
        <v>0</v>
      </c>
      <c r="E52" s="14">
        <f>Data!E52/Data!E$82</f>
        <v>0</v>
      </c>
      <c r="F52" s="14">
        <f>Data!F52/Data!F$82</f>
        <v>0</v>
      </c>
      <c r="G52" s="14">
        <f>Data!G52/Data!G$82</f>
        <v>0</v>
      </c>
      <c r="H52" s="14">
        <f>Data!H52/Data!H$82</f>
        <v>0</v>
      </c>
      <c r="I52" s="14">
        <f>Data!I52/Data!I$82</f>
        <v>0</v>
      </c>
      <c r="J52" s="14">
        <f>Data!J52/Data!J$82</f>
        <v>0</v>
      </c>
      <c r="K52" s="14">
        <f>Data!K52/Data!K$82</f>
        <v>0</v>
      </c>
      <c r="L52" s="14">
        <f>Data!L52/Data!L$82</f>
        <v>0</v>
      </c>
      <c r="M52" s="14">
        <f>Data!M52/Data!M$82</f>
        <v>2.5973261717391654E-2</v>
      </c>
      <c r="N52" s="14">
        <f>Data!N52/Data!N$82</f>
        <v>0</v>
      </c>
      <c r="O52" s="14">
        <f>Data!O52/Data!O$82</f>
        <v>1.8410270314339723E-3</v>
      </c>
    </row>
    <row r="53" spans="1:15">
      <c r="A53" s="8" t="s">
        <v>31</v>
      </c>
      <c r="B53" s="14">
        <f>Data!B53/Data!B$82</f>
        <v>0</v>
      </c>
      <c r="C53" s="14">
        <f>Data!C53/Data!C$82</f>
        <v>0</v>
      </c>
      <c r="D53" s="14">
        <f>Data!D53/Data!D$82</f>
        <v>0</v>
      </c>
      <c r="E53" s="14">
        <f>Data!E53/Data!E$82</f>
        <v>6.705947594620823E-2</v>
      </c>
      <c r="F53" s="14">
        <f>Data!F53/Data!F$82</f>
        <v>0</v>
      </c>
      <c r="G53" s="14">
        <f>Data!G53/Data!G$82</f>
        <v>0</v>
      </c>
      <c r="H53" s="14">
        <f>Data!H53/Data!H$82</f>
        <v>0</v>
      </c>
      <c r="I53" s="14">
        <f>Data!I53/Data!I$82</f>
        <v>0</v>
      </c>
      <c r="J53" s="14">
        <f>Data!J53/Data!J$82</f>
        <v>0</v>
      </c>
      <c r="K53" s="14">
        <f>Data!K53/Data!K$82</f>
        <v>0</v>
      </c>
      <c r="L53" s="14">
        <f>Data!L53/Data!L$82</f>
        <v>0</v>
      </c>
      <c r="M53" s="14">
        <f>Data!M53/Data!M$82</f>
        <v>0</v>
      </c>
      <c r="N53" s="14">
        <f>Data!N53/Data!N$82</f>
        <v>0</v>
      </c>
      <c r="O53" s="14">
        <f>Data!O53/Data!O$82</f>
        <v>1.8342013905347321E-3</v>
      </c>
    </row>
    <row r="54" spans="1:15">
      <c r="A54" s="9" t="s">
        <v>84</v>
      </c>
      <c r="B54" s="14">
        <f>Data!B54/Data!B$82</f>
        <v>0</v>
      </c>
      <c r="C54" s="14">
        <f>Data!C54/Data!C$82</f>
        <v>0</v>
      </c>
      <c r="D54" s="14">
        <f>Data!D54/Data!D$82</f>
        <v>2.8676285395603209E-2</v>
      </c>
      <c r="E54" s="14">
        <f>Data!E54/Data!E$82</f>
        <v>0</v>
      </c>
      <c r="F54" s="14">
        <f>Data!F54/Data!F$82</f>
        <v>0</v>
      </c>
      <c r="G54" s="14">
        <f>Data!G54/Data!G$82</f>
        <v>0</v>
      </c>
      <c r="H54" s="14">
        <f>Data!H54/Data!H$82</f>
        <v>0</v>
      </c>
      <c r="I54" s="14">
        <f>Data!I54/Data!I$82</f>
        <v>0</v>
      </c>
      <c r="J54" s="14">
        <f>Data!J54/Data!J$82</f>
        <v>0</v>
      </c>
      <c r="K54" s="14">
        <f>Data!K54/Data!K$82</f>
        <v>0</v>
      </c>
      <c r="L54" s="14">
        <f>Data!L54/Data!L$82</f>
        <v>0</v>
      </c>
      <c r="M54" s="14">
        <f>Data!M54/Data!M$82</f>
        <v>0</v>
      </c>
      <c r="N54" s="14">
        <f>Data!N54/Data!N$82</f>
        <v>0</v>
      </c>
      <c r="O54" s="14">
        <f>Data!O54/Data!O$82</f>
        <v>1.8133452655648313E-3</v>
      </c>
    </row>
    <row r="55" spans="1:15">
      <c r="A55" s="8" t="s">
        <v>83</v>
      </c>
      <c r="B55" s="14">
        <f>Data!B55/Data!B$82</f>
        <v>0</v>
      </c>
      <c r="C55" s="14">
        <f>Data!C55/Data!C$82</f>
        <v>0</v>
      </c>
      <c r="D55" s="14">
        <f>Data!D55/Data!D$82</f>
        <v>0</v>
      </c>
      <c r="E55" s="14">
        <f>Data!E55/Data!E$82</f>
        <v>0</v>
      </c>
      <c r="F55" s="14">
        <f>Data!F55/Data!F$82</f>
        <v>0</v>
      </c>
      <c r="G55" s="14">
        <f>Data!G55/Data!G$82</f>
        <v>4.3249254722664155E-3</v>
      </c>
      <c r="H55" s="14">
        <f>Data!H55/Data!H$82</f>
        <v>2.2329134378787321E-2</v>
      </c>
      <c r="I55" s="14">
        <f>Data!I55/Data!I$82</f>
        <v>0</v>
      </c>
      <c r="J55" s="14">
        <f>Data!J55/Data!J$82</f>
        <v>0</v>
      </c>
      <c r="K55" s="14">
        <f>Data!K55/Data!K$82</f>
        <v>0</v>
      </c>
      <c r="L55" s="14">
        <f>Data!L55/Data!L$82</f>
        <v>0</v>
      </c>
      <c r="M55" s="14">
        <f>Data!M55/Data!M$82</f>
        <v>0</v>
      </c>
      <c r="N55" s="14">
        <f>Data!N55/Data!N$82</f>
        <v>0</v>
      </c>
      <c r="O55" s="14">
        <f>Data!O55/Data!O$82</f>
        <v>1.5956831613335026E-3</v>
      </c>
    </row>
    <row r="56" spans="1:15">
      <c r="A56" s="8" t="s">
        <v>68</v>
      </c>
      <c r="B56" s="14">
        <f>Data!B56/Data!B$82</f>
        <v>0</v>
      </c>
      <c r="C56" s="14">
        <f>Data!C56/Data!C$82</f>
        <v>0</v>
      </c>
      <c r="D56" s="14">
        <f>Data!D56/Data!D$82</f>
        <v>0</v>
      </c>
      <c r="E56" s="14">
        <f>Data!E56/Data!E$82</f>
        <v>0</v>
      </c>
      <c r="F56" s="14">
        <f>Data!F56/Data!F$82</f>
        <v>1.9333333333333334E-2</v>
      </c>
      <c r="G56" s="14">
        <f>Data!G56/Data!G$82</f>
        <v>0</v>
      </c>
      <c r="H56" s="14">
        <f>Data!H56/Data!H$82</f>
        <v>0</v>
      </c>
      <c r="I56" s="14">
        <f>Data!I56/Data!I$82</f>
        <v>0</v>
      </c>
      <c r="J56" s="14">
        <f>Data!J56/Data!J$82</f>
        <v>0</v>
      </c>
      <c r="K56" s="14">
        <f>Data!K56/Data!K$82</f>
        <v>0</v>
      </c>
      <c r="L56" s="14">
        <f>Data!L56/Data!L$82</f>
        <v>0</v>
      </c>
      <c r="M56" s="14">
        <f>Data!M56/Data!M$82</f>
        <v>0</v>
      </c>
      <c r="N56" s="14">
        <f>Data!N56/Data!N$82</f>
        <v>0</v>
      </c>
      <c r="O56" s="14">
        <f>Data!O56/Data!O$82</f>
        <v>1.5615549568373014E-3</v>
      </c>
    </row>
    <row r="57" spans="1:15">
      <c r="A57" s="8" t="s">
        <v>104</v>
      </c>
      <c r="B57" s="14">
        <f>Data!B57/Data!B$82</f>
        <v>0</v>
      </c>
      <c r="C57" s="14">
        <f>Data!C57/Data!C$82</f>
        <v>0</v>
      </c>
      <c r="D57" s="14">
        <f>Data!D57/Data!D$82</f>
        <v>0</v>
      </c>
      <c r="E57" s="14">
        <f>Data!E57/Data!E$82</f>
        <v>0</v>
      </c>
      <c r="F57" s="14">
        <f>Data!F57/Data!F$82</f>
        <v>0</v>
      </c>
      <c r="G57" s="14">
        <f>Data!G57/Data!G$82</f>
        <v>0</v>
      </c>
      <c r="H57" s="14">
        <f>Data!H57/Data!H$82</f>
        <v>0</v>
      </c>
      <c r="I57" s="14">
        <f>Data!I57/Data!I$82</f>
        <v>0</v>
      </c>
      <c r="J57" s="14">
        <f>Data!J57/Data!J$82</f>
        <v>0</v>
      </c>
      <c r="K57" s="14">
        <f>Data!K57/Data!K$82</f>
        <v>0</v>
      </c>
      <c r="L57" s="14">
        <f>Data!L57/Data!L$82</f>
        <v>0</v>
      </c>
      <c r="M57" s="14">
        <f>Data!M57/Data!M$82</f>
        <v>2.1661325786553821E-2</v>
      </c>
      <c r="N57" s="14">
        <f>Data!N57/Data!N$82</f>
        <v>0</v>
      </c>
      <c r="O57" s="14">
        <f>Data!O57/Data!O$82</f>
        <v>1.5353900000568803E-3</v>
      </c>
    </row>
    <row r="58" spans="1:15">
      <c r="A58" s="9" t="s">
        <v>71</v>
      </c>
      <c r="B58" s="14">
        <f>Data!B58/Data!B$82</f>
        <v>0</v>
      </c>
      <c r="C58" s="14">
        <f>Data!C58/Data!C$82</f>
        <v>0</v>
      </c>
      <c r="D58" s="14">
        <f>Data!D58/Data!D$82</f>
        <v>0</v>
      </c>
      <c r="E58" s="14">
        <f>Data!E58/Data!E$82</f>
        <v>0</v>
      </c>
      <c r="F58" s="14">
        <f>Data!F58/Data!F$82</f>
        <v>0</v>
      </c>
      <c r="G58" s="14">
        <f>Data!G58/Data!G$82</f>
        <v>0</v>
      </c>
      <c r="H58" s="14">
        <f>Data!H58/Data!H$82</f>
        <v>0</v>
      </c>
      <c r="I58" s="14">
        <f>Data!I58/Data!I$82</f>
        <v>0</v>
      </c>
      <c r="J58" s="14">
        <f>Data!J58/Data!J$82</f>
        <v>0</v>
      </c>
      <c r="K58" s="14">
        <f>Data!K58/Data!K$82</f>
        <v>0</v>
      </c>
      <c r="L58" s="14">
        <f>Data!L58/Data!L$82</f>
        <v>0</v>
      </c>
      <c r="M58" s="14">
        <f>Data!M58/Data!M$82</f>
        <v>0</v>
      </c>
      <c r="N58" s="14">
        <f>Data!N58/Data!N$82</f>
        <v>1.1263239150069224E-2</v>
      </c>
      <c r="O58" s="14">
        <f>Data!O58/Data!O$82</f>
        <v>1.3666449889367738E-3</v>
      </c>
    </row>
    <row r="59" spans="1:15">
      <c r="A59" s="9" t="s">
        <v>52</v>
      </c>
      <c r="B59" s="14">
        <f>Data!B59/Data!B$82</f>
        <v>0</v>
      </c>
      <c r="C59" s="14">
        <f>Data!C59/Data!C$82</f>
        <v>0</v>
      </c>
      <c r="D59" s="14">
        <f>Data!D59/Data!D$82</f>
        <v>0</v>
      </c>
      <c r="E59" s="14">
        <f>Data!E59/Data!E$82</f>
        <v>4.6638014695688339E-2</v>
      </c>
      <c r="F59" s="14">
        <f>Data!F59/Data!F$82</f>
        <v>0</v>
      </c>
      <c r="G59" s="14">
        <f>Data!G59/Data!G$82</f>
        <v>0</v>
      </c>
      <c r="H59" s="14">
        <f>Data!H59/Data!H$82</f>
        <v>0</v>
      </c>
      <c r="I59" s="14">
        <f>Data!I59/Data!I$82</f>
        <v>0</v>
      </c>
      <c r="J59" s="14">
        <f>Data!J59/Data!J$82</f>
        <v>0</v>
      </c>
      <c r="K59" s="14">
        <f>Data!K59/Data!K$82</f>
        <v>0</v>
      </c>
      <c r="L59" s="14">
        <f>Data!L59/Data!L$82</f>
        <v>0</v>
      </c>
      <c r="M59" s="14">
        <f>Data!M59/Data!M$82</f>
        <v>0</v>
      </c>
      <c r="N59" s="14">
        <f>Data!N59/Data!N$82</f>
        <v>0</v>
      </c>
      <c r="O59" s="14">
        <f>Data!O59/Data!O$82</f>
        <v>1.2756364436135701E-3</v>
      </c>
    </row>
    <row r="60" spans="1:15">
      <c r="A60" s="8" t="s">
        <v>64</v>
      </c>
      <c r="B60" s="14">
        <f>Data!B60/Data!B$82</f>
        <v>0</v>
      </c>
      <c r="C60" s="14">
        <f>Data!C60/Data!C$82</f>
        <v>0</v>
      </c>
      <c r="D60" s="14">
        <f>Data!D60/Data!D$82</f>
        <v>0</v>
      </c>
      <c r="E60" s="14">
        <f>Data!E60/Data!E$82</f>
        <v>0</v>
      </c>
      <c r="F60" s="14">
        <f>Data!F60/Data!F$82</f>
        <v>0</v>
      </c>
      <c r="G60" s="14">
        <f>Data!G60/Data!G$82</f>
        <v>2.5092290820345683E-2</v>
      </c>
      <c r="H60" s="14">
        <f>Data!H60/Data!H$82</f>
        <v>0</v>
      </c>
      <c r="I60" s="14">
        <f>Data!I60/Data!I$82</f>
        <v>0</v>
      </c>
      <c r="J60" s="14">
        <f>Data!J60/Data!J$82</f>
        <v>0</v>
      </c>
      <c r="K60" s="14">
        <f>Data!K60/Data!K$82</f>
        <v>0</v>
      </c>
      <c r="L60" s="14">
        <f>Data!L60/Data!L$82</f>
        <v>0</v>
      </c>
      <c r="M60" s="14">
        <f>Data!M60/Data!M$82</f>
        <v>0</v>
      </c>
      <c r="N60" s="14">
        <f>Data!N60/Data!N$82</f>
        <v>0</v>
      </c>
      <c r="O60" s="14">
        <f>Data!O60/Data!O$82</f>
        <v>1.2320281823128684E-3</v>
      </c>
    </row>
    <row r="61" spans="1:15">
      <c r="A61" s="8" t="s">
        <v>88</v>
      </c>
      <c r="B61" s="14">
        <f>Data!B61/Data!B$82</f>
        <v>0</v>
      </c>
      <c r="C61" s="14">
        <f>Data!C61/Data!C$82</f>
        <v>0</v>
      </c>
      <c r="D61" s="14">
        <f>Data!D61/Data!D$82</f>
        <v>0</v>
      </c>
      <c r="E61" s="14">
        <f>Data!E61/Data!E$82</f>
        <v>0</v>
      </c>
      <c r="F61" s="14">
        <f>Data!F61/Data!F$82</f>
        <v>0</v>
      </c>
      <c r="G61" s="14">
        <f>Data!G61/Data!G$82</f>
        <v>2.4296813456696684E-2</v>
      </c>
      <c r="H61" s="14">
        <f>Data!H61/Data!H$82</f>
        <v>0</v>
      </c>
      <c r="I61" s="14">
        <f>Data!I61/Data!I$82</f>
        <v>0</v>
      </c>
      <c r="J61" s="14">
        <f>Data!J61/Data!J$82</f>
        <v>0</v>
      </c>
      <c r="K61" s="14">
        <f>Data!K61/Data!K$82</f>
        <v>0</v>
      </c>
      <c r="L61" s="14">
        <f>Data!L61/Data!L$82</f>
        <v>0</v>
      </c>
      <c r="M61" s="14">
        <f>Data!M61/Data!M$82</f>
        <v>0</v>
      </c>
      <c r="N61" s="14">
        <f>Data!N61/Data!N$82</f>
        <v>0</v>
      </c>
      <c r="O61" s="14">
        <f>Data!O61/Data!O$82</f>
        <v>1.192970348278327E-3</v>
      </c>
    </row>
    <row r="62" spans="1:15">
      <c r="A62" s="9" t="s">
        <v>87</v>
      </c>
      <c r="B62" s="14">
        <f>Data!B62/Data!B$82</f>
        <v>0</v>
      </c>
      <c r="C62" s="14">
        <f>Data!C62/Data!C$82</f>
        <v>1.5584862206057827E-2</v>
      </c>
      <c r="D62" s="14">
        <f>Data!D62/Data!D$82</f>
        <v>0</v>
      </c>
      <c r="E62" s="14">
        <f>Data!E62/Data!E$82</f>
        <v>0</v>
      </c>
      <c r="F62" s="14">
        <f>Data!F62/Data!F$82</f>
        <v>0</v>
      </c>
      <c r="G62" s="14">
        <f>Data!G62/Data!G$82</f>
        <v>0</v>
      </c>
      <c r="H62" s="14">
        <f>Data!H62/Data!H$82</f>
        <v>0</v>
      </c>
      <c r="I62" s="14">
        <f>Data!I62/Data!I$82</f>
        <v>0</v>
      </c>
      <c r="J62" s="14">
        <f>Data!J62/Data!J$82</f>
        <v>0</v>
      </c>
      <c r="K62" s="14">
        <f>Data!K62/Data!K$82</f>
        <v>0</v>
      </c>
      <c r="L62" s="14">
        <f>Data!L62/Data!L$82</f>
        <v>0</v>
      </c>
      <c r="M62" s="14">
        <f>Data!M62/Data!M$82</f>
        <v>0</v>
      </c>
      <c r="N62" s="14">
        <f>Data!N62/Data!N$82</f>
        <v>0</v>
      </c>
      <c r="O62" s="14">
        <f>Data!O62/Data!O$82</f>
        <v>1.1341939960904245E-3</v>
      </c>
    </row>
    <row r="63" spans="1:15">
      <c r="A63" s="8" t="s">
        <v>98</v>
      </c>
      <c r="B63" s="14">
        <f>Data!B63/Data!B$82</f>
        <v>8.0075243856419162E-3</v>
      </c>
      <c r="C63" s="14">
        <f>Data!C63/Data!C$82</f>
        <v>0</v>
      </c>
      <c r="D63" s="14">
        <f>Data!D63/Data!D$82</f>
        <v>0</v>
      </c>
      <c r="E63" s="14">
        <f>Data!E63/Data!E$82</f>
        <v>0</v>
      </c>
      <c r="F63" s="14">
        <f>Data!F63/Data!F$82</f>
        <v>0</v>
      </c>
      <c r="G63" s="14">
        <f>Data!G63/Data!G$82</f>
        <v>0</v>
      </c>
      <c r="H63" s="14">
        <f>Data!H63/Data!H$82</f>
        <v>0</v>
      </c>
      <c r="I63" s="14">
        <f>Data!I63/Data!I$82</f>
        <v>0</v>
      </c>
      <c r="J63" s="14">
        <f>Data!J63/Data!J$82</f>
        <v>0</v>
      </c>
      <c r="K63" s="14">
        <f>Data!K63/Data!K$82</f>
        <v>0</v>
      </c>
      <c r="L63" s="14">
        <f>Data!L63/Data!L$82</f>
        <v>0</v>
      </c>
      <c r="M63" s="14">
        <f>Data!M63/Data!M$82</f>
        <v>0</v>
      </c>
      <c r="N63" s="14">
        <f>Data!N63/Data!N$82</f>
        <v>0</v>
      </c>
      <c r="O63" s="14">
        <f>Data!O63/Data!O$82</f>
        <v>1.0621455643762218E-3</v>
      </c>
    </row>
    <row r="64" spans="1:15">
      <c r="A64" s="9" t="s">
        <v>34</v>
      </c>
      <c r="B64" s="14">
        <f>Data!B64/Data!B$82</f>
        <v>7.5358208784548708E-3</v>
      </c>
      <c r="C64" s="14">
        <f>Data!C64/Data!C$82</f>
        <v>0</v>
      </c>
      <c r="D64" s="14">
        <f>Data!D64/Data!D$82</f>
        <v>0</v>
      </c>
      <c r="E64" s="14">
        <f>Data!E64/Data!E$82</f>
        <v>0</v>
      </c>
      <c r="F64" s="14">
        <f>Data!F64/Data!F$82</f>
        <v>0</v>
      </c>
      <c r="G64" s="14">
        <f>Data!G64/Data!G$82</f>
        <v>0</v>
      </c>
      <c r="H64" s="14">
        <f>Data!H64/Data!H$82</f>
        <v>0</v>
      </c>
      <c r="I64" s="14">
        <f>Data!I64/Data!I$82</f>
        <v>0</v>
      </c>
      <c r="J64" s="14">
        <f>Data!J64/Data!J$82</f>
        <v>0</v>
      </c>
      <c r="K64" s="14">
        <f>Data!K64/Data!K$82</f>
        <v>0</v>
      </c>
      <c r="L64" s="14">
        <f>Data!L64/Data!L$82</f>
        <v>0</v>
      </c>
      <c r="M64" s="14">
        <f>Data!M64/Data!M$82</f>
        <v>0</v>
      </c>
      <c r="N64" s="14">
        <f>Data!N64/Data!N$82</f>
        <v>0</v>
      </c>
      <c r="O64" s="14">
        <f>Data!O64/Data!O$82</f>
        <v>9.9957718946651927E-4</v>
      </c>
    </row>
    <row r="65" spans="1:15">
      <c r="A65" s="8" t="s">
        <v>45</v>
      </c>
      <c r="B65" s="14">
        <f>Data!B65/Data!B$82</f>
        <v>0</v>
      </c>
      <c r="C65" s="14">
        <f>Data!C65/Data!C$82</f>
        <v>0</v>
      </c>
      <c r="D65" s="14">
        <f>Data!D65/Data!D$82</f>
        <v>0</v>
      </c>
      <c r="E65" s="14">
        <f>Data!E65/Data!E$82</f>
        <v>0</v>
      </c>
      <c r="F65" s="14">
        <f>Data!F65/Data!F$82</f>
        <v>0</v>
      </c>
      <c r="G65" s="14">
        <f>Data!G65/Data!G$82</f>
        <v>0</v>
      </c>
      <c r="H65" s="14">
        <f>Data!H65/Data!H$82</f>
        <v>0</v>
      </c>
      <c r="I65" s="14">
        <f>Data!I65/Data!I$82</f>
        <v>0</v>
      </c>
      <c r="J65" s="14">
        <f>Data!J65/Data!J$82</f>
        <v>0</v>
      </c>
      <c r="K65" s="14">
        <f>Data!K65/Data!K$82</f>
        <v>2.147776216689315E-3</v>
      </c>
      <c r="L65" s="14">
        <f>Data!L65/Data!L$82</f>
        <v>7.9374053051717505E-3</v>
      </c>
      <c r="M65" s="14">
        <f>Data!M65/Data!M$82</f>
        <v>2.0222230544127795E-3</v>
      </c>
      <c r="N65" s="14">
        <f>Data!N65/Data!N$82</f>
        <v>0</v>
      </c>
      <c r="O65" s="14">
        <f>Data!O65/Data!O$82</f>
        <v>9.5862334407107765E-4</v>
      </c>
    </row>
    <row r="66" spans="1:15">
      <c r="A66" s="8" t="s">
        <v>62</v>
      </c>
      <c r="B66" s="14">
        <f>Data!B66/Data!B$82</f>
        <v>0</v>
      </c>
      <c r="C66" s="14">
        <f>Data!C66/Data!C$82</f>
        <v>0</v>
      </c>
      <c r="D66" s="14">
        <f>Data!D66/Data!D$82</f>
        <v>0</v>
      </c>
      <c r="E66" s="14">
        <f>Data!E66/Data!E$82</f>
        <v>0</v>
      </c>
      <c r="F66" s="14">
        <f>Data!F66/Data!F$82</f>
        <v>0</v>
      </c>
      <c r="G66" s="14">
        <f>Data!G66/Data!G$82</f>
        <v>0</v>
      </c>
      <c r="H66" s="14">
        <f>Data!H66/Data!H$82</f>
        <v>0</v>
      </c>
      <c r="I66" s="14">
        <f>Data!I66/Data!I$82</f>
        <v>0</v>
      </c>
      <c r="J66" s="14">
        <f>Data!J66/Data!J$82</f>
        <v>0</v>
      </c>
      <c r="K66" s="14">
        <f>Data!K66/Data!K$82</f>
        <v>0</v>
      </c>
      <c r="L66" s="14">
        <f>Data!L66/Data!L$82</f>
        <v>0</v>
      </c>
      <c r="M66" s="14">
        <f>Data!M66/Data!M$82</f>
        <v>1.2267083237482814E-2</v>
      </c>
      <c r="N66" s="14">
        <f>Data!N66/Data!N$82</f>
        <v>0</v>
      </c>
      <c r="O66" s="14">
        <f>Data!O66/Data!O$82</f>
        <v>8.6951081010877421E-4</v>
      </c>
    </row>
    <row r="67" spans="1:15">
      <c r="A67" s="8" t="s">
        <v>37</v>
      </c>
      <c r="B67" s="14">
        <f>Data!B67/Data!B$82</f>
        <v>0</v>
      </c>
      <c r="C67" s="14">
        <f>Data!C67/Data!C$82</f>
        <v>0</v>
      </c>
      <c r="D67" s="14">
        <f>Data!D67/Data!D$82</f>
        <v>0</v>
      </c>
      <c r="E67" s="14">
        <f>Data!E67/Data!E$82</f>
        <v>0</v>
      </c>
      <c r="F67" s="14">
        <f>Data!F67/Data!F$82</f>
        <v>0</v>
      </c>
      <c r="G67" s="14">
        <f>Data!G67/Data!G$82</f>
        <v>1.7091178696652817E-2</v>
      </c>
      <c r="H67" s="14">
        <f>Data!H67/Data!H$82</f>
        <v>0</v>
      </c>
      <c r="I67" s="14">
        <f>Data!I67/Data!I$82</f>
        <v>0</v>
      </c>
      <c r="J67" s="14">
        <f>Data!J67/Data!J$82</f>
        <v>0</v>
      </c>
      <c r="K67" s="14">
        <f>Data!K67/Data!K$82</f>
        <v>0</v>
      </c>
      <c r="L67" s="14">
        <f>Data!L67/Data!L$82</f>
        <v>0</v>
      </c>
      <c r="M67" s="14">
        <f>Data!M67/Data!M$82</f>
        <v>0</v>
      </c>
      <c r="N67" s="14">
        <f>Data!N67/Data!N$82</f>
        <v>0</v>
      </c>
      <c r="O67" s="14">
        <f>Data!O67/Data!O$82</f>
        <v>8.3917462833437296E-4</v>
      </c>
    </row>
    <row r="68" spans="1:15">
      <c r="A68" s="9" t="s">
        <v>48</v>
      </c>
      <c r="B68" s="14">
        <f>Data!B68/Data!B$82</f>
        <v>0</v>
      </c>
      <c r="C68" s="14">
        <f>Data!C68/Data!C$82</f>
        <v>0</v>
      </c>
      <c r="D68" s="14">
        <f>Data!D68/Data!D$82</f>
        <v>0</v>
      </c>
      <c r="E68" s="14">
        <f>Data!E68/Data!E$82</f>
        <v>0</v>
      </c>
      <c r="F68" s="14">
        <f>Data!F68/Data!F$82</f>
        <v>0</v>
      </c>
      <c r="G68" s="14">
        <f>Data!G68/Data!G$82</f>
        <v>1.6944440153843776E-2</v>
      </c>
      <c r="H68" s="14">
        <f>Data!H68/Data!H$82</f>
        <v>0</v>
      </c>
      <c r="I68" s="14">
        <f>Data!I68/Data!I$82</f>
        <v>0</v>
      </c>
      <c r="J68" s="14">
        <f>Data!J68/Data!J$82</f>
        <v>0</v>
      </c>
      <c r="K68" s="14">
        <f>Data!K68/Data!K$82</f>
        <v>0</v>
      </c>
      <c r="L68" s="14">
        <f>Data!L68/Data!L$82</f>
        <v>0</v>
      </c>
      <c r="M68" s="14">
        <f>Data!M68/Data!M$82</f>
        <v>0</v>
      </c>
      <c r="N68" s="14">
        <f>Data!N68/Data!N$82</f>
        <v>0</v>
      </c>
      <c r="O68" s="14">
        <f>Data!O68/Data!O$82</f>
        <v>8.3196978516295267E-4</v>
      </c>
    </row>
    <row r="69" spans="1:15">
      <c r="A69" s="8" t="s">
        <v>43</v>
      </c>
      <c r="B69" s="14">
        <f>Data!B69/Data!B$82</f>
        <v>0</v>
      </c>
      <c r="C69" s="14">
        <f>Data!C69/Data!C$82</f>
        <v>0</v>
      </c>
      <c r="D69" s="14">
        <f>Data!D69/Data!D$82</f>
        <v>0</v>
      </c>
      <c r="E69" s="14">
        <f>Data!E69/Data!E$82</f>
        <v>0</v>
      </c>
      <c r="F69" s="14">
        <f>Data!F69/Data!F$82</f>
        <v>0</v>
      </c>
      <c r="G69" s="14">
        <f>Data!G69/Data!G$82</f>
        <v>0</v>
      </c>
      <c r="H69" s="14">
        <f>Data!H69/Data!H$82</f>
        <v>0</v>
      </c>
      <c r="I69" s="14">
        <f>Data!I69/Data!I$82</f>
        <v>0</v>
      </c>
      <c r="J69" s="14">
        <f>Data!J69/Data!J$82</f>
        <v>0</v>
      </c>
      <c r="K69" s="14">
        <f>Data!K69/Data!K$82</f>
        <v>0</v>
      </c>
      <c r="L69" s="14">
        <f>Data!L69/Data!L$82</f>
        <v>0</v>
      </c>
      <c r="M69" s="14">
        <f>Data!M69/Data!M$82</f>
        <v>1.0956383109622679E-2</v>
      </c>
      <c r="N69" s="14">
        <f>Data!N69/Data!N$82</f>
        <v>0</v>
      </c>
      <c r="O69" s="14">
        <f>Data!O69/Data!O$82</f>
        <v>7.7660625342467057E-4</v>
      </c>
    </row>
    <row r="70" spans="1:15">
      <c r="A70" s="8" t="s">
        <v>66</v>
      </c>
      <c r="B70" s="14">
        <f>Data!B70/Data!B$82</f>
        <v>0</v>
      </c>
      <c r="C70" s="14">
        <f>Data!C70/Data!C$82</f>
        <v>0</v>
      </c>
      <c r="D70" s="14">
        <f>Data!D70/Data!D$82</f>
        <v>0</v>
      </c>
      <c r="E70" s="14">
        <f>Data!E70/Data!E$82</f>
        <v>0</v>
      </c>
      <c r="F70" s="14">
        <f>Data!F70/Data!F$82</f>
        <v>0</v>
      </c>
      <c r="G70" s="14">
        <f>Data!G70/Data!G$82</f>
        <v>0</v>
      </c>
      <c r="H70" s="14">
        <f>Data!H70/Data!H$82</f>
        <v>0</v>
      </c>
      <c r="I70" s="14">
        <f>Data!I70/Data!I$82</f>
        <v>0</v>
      </c>
      <c r="J70" s="14">
        <f>Data!J70/Data!J$82</f>
        <v>0</v>
      </c>
      <c r="K70" s="14">
        <f>Data!K70/Data!K$82</f>
        <v>4.9260658267498902E-3</v>
      </c>
      <c r="L70" s="14">
        <f>Data!L70/Data!L$82</f>
        <v>0</v>
      </c>
      <c r="M70" s="14">
        <f>Data!M70/Data!M$82</f>
        <v>0</v>
      </c>
      <c r="N70" s="14">
        <f>Data!N70/Data!N$82</f>
        <v>0</v>
      </c>
      <c r="O70" s="14">
        <f>Data!O70/Data!O$82</f>
        <v>6.4881508770000553E-4</v>
      </c>
    </row>
    <row r="71" spans="1:15">
      <c r="A71" s="8" t="s">
        <v>77</v>
      </c>
      <c r="B71" s="14">
        <f>Data!B71/Data!B$82</f>
        <v>0</v>
      </c>
      <c r="C71" s="14">
        <f>Data!C71/Data!C$82</f>
        <v>7.2427142983685661E-4</v>
      </c>
      <c r="D71" s="14">
        <f>Data!D71/Data!D$82</f>
        <v>0</v>
      </c>
      <c r="E71" s="14">
        <f>Data!E71/Data!E$82</f>
        <v>0</v>
      </c>
      <c r="F71" s="14">
        <f>Data!F71/Data!F$82</f>
        <v>0</v>
      </c>
      <c r="G71" s="14">
        <f>Data!G71/Data!G$82</f>
        <v>0</v>
      </c>
      <c r="H71" s="14">
        <f>Data!H71/Data!H$82</f>
        <v>0</v>
      </c>
      <c r="I71" s="14">
        <f>Data!I71/Data!I$82</f>
        <v>0</v>
      </c>
      <c r="J71" s="14">
        <f>Data!J71/Data!J$82</f>
        <v>0</v>
      </c>
      <c r="K71" s="14">
        <f>Data!K71/Data!K$82</f>
        <v>7.9461961904323192E-4</v>
      </c>
      <c r="L71" s="14">
        <f>Data!L71/Data!L$82</f>
        <v>2.4988127812577733E-3</v>
      </c>
      <c r="M71" s="14">
        <f>Data!M71/Data!M$82</f>
        <v>5.1358045826356308E-4</v>
      </c>
      <c r="N71" s="14">
        <f>Data!N71/Data!N$82</f>
        <v>2.1876435641088945E-3</v>
      </c>
      <c r="O71" s="14">
        <f>Data!O71/Data!O$82</f>
        <v>6.2682135591356463E-4</v>
      </c>
    </row>
    <row r="72" spans="1:15">
      <c r="A72" s="8" t="s">
        <v>92</v>
      </c>
      <c r="B72" s="14">
        <f>Data!B72/Data!B$82</f>
        <v>0</v>
      </c>
      <c r="C72" s="14">
        <f>Data!C72/Data!C$82</f>
        <v>0</v>
      </c>
      <c r="D72" s="14">
        <f>Data!D72/Data!D$82</f>
        <v>0</v>
      </c>
      <c r="E72" s="14">
        <f>Data!E72/Data!E$82</f>
        <v>0</v>
      </c>
      <c r="F72" s="14">
        <f>Data!F72/Data!F$82</f>
        <v>0</v>
      </c>
      <c r="G72" s="14">
        <f>Data!G72/Data!G$82</f>
        <v>0</v>
      </c>
      <c r="H72" s="14">
        <f>Data!H72/Data!H$82</f>
        <v>0</v>
      </c>
      <c r="I72" s="14">
        <f>Data!I72/Data!I$82</f>
        <v>8.6515206092728867E-3</v>
      </c>
      <c r="J72" s="14">
        <f>Data!J72/Data!J$82</f>
        <v>0</v>
      </c>
      <c r="K72" s="14">
        <f>Data!K72/Data!K$82</f>
        <v>0</v>
      </c>
      <c r="L72" s="14">
        <f>Data!L72/Data!L$82</f>
        <v>0</v>
      </c>
      <c r="M72" s="14">
        <f>Data!M72/Data!M$82</f>
        <v>0</v>
      </c>
      <c r="N72" s="14">
        <f>Data!N72/Data!N$82</f>
        <v>0</v>
      </c>
      <c r="O72" s="14">
        <f>Data!O72/Data!O$82</f>
        <v>5.100270560821201E-4</v>
      </c>
    </row>
    <row r="73" spans="1:15">
      <c r="A73" s="9" t="s">
        <v>61</v>
      </c>
      <c r="B73" s="14">
        <f>Data!B73/Data!B$82</f>
        <v>0</v>
      </c>
      <c r="C73" s="14">
        <f>Data!C73/Data!C$82</f>
        <v>0</v>
      </c>
      <c r="D73" s="14">
        <f>Data!D73/Data!D$82</f>
        <v>0</v>
      </c>
      <c r="E73" s="14">
        <f>Data!E73/Data!E$82</f>
        <v>0</v>
      </c>
      <c r="F73" s="14">
        <f>Data!F73/Data!F$82</f>
        <v>0</v>
      </c>
      <c r="G73" s="14">
        <f>Data!G73/Data!G$82</f>
        <v>0</v>
      </c>
      <c r="H73" s="14">
        <f>Data!H73/Data!H$82</f>
        <v>0</v>
      </c>
      <c r="I73" s="14">
        <f>Data!I73/Data!I$82</f>
        <v>0</v>
      </c>
      <c r="J73" s="14">
        <f>Data!J73/Data!J$82</f>
        <v>0</v>
      </c>
      <c r="K73" s="14">
        <f>Data!K73/Data!K$82</f>
        <v>0</v>
      </c>
      <c r="L73" s="14">
        <f>Data!L73/Data!L$82</f>
        <v>0</v>
      </c>
      <c r="M73" s="14">
        <f>Data!M73/Data!M$82</f>
        <v>6.5535006393006743E-3</v>
      </c>
      <c r="N73" s="14">
        <f>Data!N73/Data!N$82</f>
        <v>0</v>
      </c>
      <c r="O73" s="14">
        <f>Data!O73/Data!O$82</f>
        <v>4.6452278342051827E-4</v>
      </c>
    </row>
    <row r="74" spans="1:15">
      <c r="A74" s="8" t="s">
        <v>73</v>
      </c>
      <c r="B74" s="14">
        <f>Data!B74/Data!B$82</f>
        <v>0</v>
      </c>
      <c r="C74" s="14">
        <f>Data!C74/Data!C$82</f>
        <v>0</v>
      </c>
      <c r="D74" s="14">
        <f>Data!D74/Data!D$82</f>
        <v>0</v>
      </c>
      <c r="E74" s="14">
        <f>Data!E74/Data!E$82</f>
        <v>0</v>
      </c>
      <c r="F74" s="14">
        <f>Data!F74/Data!F$82</f>
        <v>5.370892018779343E-3</v>
      </c>
      <c r="G74" s="14">
        <f>Data!G74/Data!G$82</f>
        <v>0</v>
      </c>
      <c r="H74" s="14">
        <f>Data!H74/Data!H$82</f>
        <v>0</v>
      </c>
      <c r="I74" s="14">
        <f>Data!I74/Data!I$82</f>
        <v>0</v>
      </c>
      <c r="J74" s="14">
        <f>Data!J74/Data!J$82</f>
        <v>0</v>
      </c>
      <c r="K74" s="14">
        <f>Data!K74/Data!K$82</f>
        <v>0</v>
      </c>
      <c r="L74" s="14">
        <f>Data!L74/Data!L$82</f>
        <v>0</v>
      </c>
      <c r="M74" s="14">
        <f>Data!M74/Data!M$82</f>
        <v>0</v>
      </c>
      <c r="N74" s="14">
        <f>Data!N74/Data!N$82</f>
        <v>0</v>
      </c>
      <c r="O74" s="14">
        <f>Data!O74/Data!O$82</f>
        <v>4.3380739937393705E-4</v>
      </c>
    </row>
    <row r="75" spans="1:15">
      <c r="A75" s="9" t="s">
        <v>56</v>
      </c>
      <c r="B75" s="14">
        <f>Data!B75/Data!B$82</f>
        <v>0</v>
      </c>
      <c r="C75" s="14">
        <f>Data!C75/Data!C$82</f>
        <v>0</v>
      </c>
      <c r="D75" s="14">
        <f>Data!D75/Data!D$82</f>
        <v>0</v>
      </c>
      <c r="E75" s="14">
        <f>Data!E75/Data!E$82</f>
        <v>0</v>
      </c>
      <c r="F75" s="14">
        <f>Data!F75/Data!F$82</f>
        <v>0</v>
      </c>
      <c r="G75" s="14">
        <f>Data!G75/Data!G$82</f>
        <v>7.9084351492871591E-3</v>
      </c>
      <c r="H75" s="14">
        <f>Data!H75/Data!H$82</f>
        <v>0</v>
      </c>
      <c r="I75" s="14">
        <f>Data!I75/Data!I$82</f>
        <v>0</v>
      </c>
      <c r="J75" s="14">
        <f>Data!J75/Data!J$82</f>
        <v>0</v>
      </c>
      <c r="K75" s="14">
        <f>Data!K75/Data!K$82</f>
        <v>0</v>
      </c>
      <c r="L75" s="14">
        <f>Data!L75/Data!L$82</f>
        <v>0</v>
      </c>
      <c r="M75" s="14">
        <f>Data!M75/Data!M$82</f>
        <v>0</v>
      </c>
      <c r="N75" s="14">
        <f>Data!N75/Data!N$82</f>
        <v>0</v>
      </c>
      <c r="O75" s="14">
        <f>Data!O75/Data!O$82</f>
        <v>3.8830312671233528E-4</v>
      </c>
    </row>
    <row r="76" spans="1:15">
      <c r="A76" s="9" t="s">
        <v>57</v>
      </c>
      <c r="B76" s="14">
        <f>Data!B76/Data!B$82</f>
        <v>0</v>
      </c>
      <c r="C76" s="14">
        <f>Data!C76/Data!C$82</f>
        <v>0</v>
      </c>
      <c r="D76" s="14">
        <f>Data!D76/Data!D$82</f>
        <v>0</v>
      </c>
      <c r="E76" s="14">
        <f>Data!E76/Data!E$82</f>
        <v>0</v>
      </c>
      <c r="F76" s="14">
        <f>Data!F76/Data!F$82</f>
        <v>0</v>
      </c>
      <c r="G76" s="14">
        <f>Data!G76/Data!G$82</f>
        <v>0</v>
      </c>
      <c r="H76" s="14">
        <f>Data!H76/Data!H$82</f>
        <v>0</v>
      </c>
      <c r="I76" s="14">
        <f>Data!I76/Data!I$82</f>
        <v>0</v>
      </c>
      <c r="J76" s="14">
        <f>Data!J76/Data!J$82</f>
        <v>0</v>
      </c>
      <c r="K76" s="14">
        <f>Data!K76/Data!K$82</f>
        <v>0</v>
      </c>
      <c r="L76" s="14">
        <f>Data!L76/Data!L$82</f>
        <v>0</v>
      </c>
      <c r="M76" s="14">
        <f>Data!M76/Data!M$82</f>
        <v>0</v>
      </c>
      <c r="N76" s="14">
        <f>Data!N76/Data!N$82</f>
        <v>2.8439366333415633E-3</v>
      </c>
      <c r="O76" s="14">
        <f>Data!O76/Data!O$82</f>
        <v>3.4507406768381359E-4</v>
      </c>
    </row>
    <row r="77" spans="1:15">
      <c r="A77" s="8" t="s">
        <v>55</v>
      </c>
      <c r="B77" s="14">
        <f>Data!B77/Data!B$82</f>
        <v>0</v>
      </c>
      <c r="C77" s="14">
        <f>Data!C77/Data!C$82</f>
        <v>0</v>
      </c>
      <c r="D77" s="14">
        <f>Data!D77/Data!D$82</f>
        <v>0</v>
      </c>
      <c r="E77" s="14">
        <f>Data!E77/Data!E$82</f>
        <v>0</v>
      </c>
      <c r="F77" s="14">
        <f>Data!F77/Data!F$82</f>
        <v>0</v>
      </c>
      <c r="G77" s="14">
        <f>Data!G77/Data!G$82</f>
        <v>0</v>
      </c>
      <c r="H77" s="14">
        <f>Data!H77/Data!H$82</f>
        <v>0</v>
      </c>
      <c r="I77" s="14">
        <f>Data!I77/Data!I$82</f>
        <v>0</v>
      </c>
      <c r="J77" s="14">
        <f>Data!J77/Data!J$82</f>
        <v>0</v>
      </c>
      <c r="K77" s="14">
        <f>Data!K77/Data!K$82</f>
        <v>2.3233986687242326E-3</v>
      </c>
      <c r="L77" s="14">
        <f>Data!L77/Data!L$82</f>
        <v>0</v>
      </c>
      <c r="M77" s="14">
        <f>Data!M77/Data!M$82</f>
        <v>0</v>
      </c>
      <c r="N77" s="14">
        <f>Data!N77/Data!N$82</f>
        <v>0</v>
      </c>
      <c r="O77" s="14">
        <f>Data!O77/Data!O$82</f>
        <v>3.0601623364927201E-4</v>
      </c>
    </row>
    <row r="78" spans="1:15">
      <c r="A78" s="8" t="s">
        <v>40</v>
      </c>
      <c r="B78" s="14">
        <f>Data!B78/Data!B$82</f>
        <v>0</v>
      </c>
      <c r="C78" s="14">
        <f>Data!C78/Data!C$82</f>
        <v>0</v>
      </c>
      <c r="D78" s="14">
        <f>Data!D78/Data!D$82</f>
        <v>0</v>
      </c>
      <c r="E78" s="14">
        <f>Data!E78/Data!E$82</f>
        <v>0</v>
      </c>
      <c r="F78" s="14">
        <f>Data!F78/Data!F$82</f>
        <v>0</v>
      </c>
      <c r="G78" s="14">
        <f>Data!G78/Data!G$82</f>
        <v>0</v>
      </c>
      <c r="H78" s="14">
        <f>Data!H78/Data!H$82</f>
        <v>0</v>
      </c>
      <c r="I78" s="14">
        <f>Data!I78/Data!I$82</f>
        <v>0</v>
      </c>
      <c r="J78" s="14">
        <f>Data!J78/Data!J$82</f>
        <v>0</v>
      </c>
      <c r="K78" s="14">
        <f>Data!K78/Data!K$82</f>
        <v>1.6669737660363452E-3</v>
      </c>
      <c r="L78" s="14">
        <f>Data!L78/Data!L$82</f>
        <v>0</v>
      </c>
      <c r="M78" s="14">
        <f>Data!M78/Data!M$82</f>
        <v>0</v>
      </c>
      <c r="N78" s="14">
        <f>Data!N78/Data!N$82</f>
        <v>0</v>
      </c>
      <c r="O78" s="14">
        <f>Data!O78/Data!O$82</f>
        <v>2.1955811559222862E-4</v>
      </c>
    </row>
    <row r="79" spans="1:15">
      <c r="A79" s="8" t="s">
        <v>32</v>
      </c>
      <c r="B79" s="14">
        <f>Data!B79/Data!B$82</f>
        <v>0</v>
      </c>
      <c r="C79" s="14">
        <f>Data!C79/Data!C$82</f>
        <v>0</v>
      </c>
      <c r="D79" s="14">
        <f>Data!D79/Data!D$82</f>
        <v>3.3341728732654507E-3</v>
      </c>
      <c r="E79" s="14">
        <f>Data!E79/Data!E$82</f>
        <v>0</v>
      </c>
      <c r="F79" s="14">
        <f>Data!F79/Data!F$82</f>
        <v>0</v>
      </c>
      <c r="G79" s="14">
        <f>Data!G79/Data!G$82</f>
        <v>0</v>
      </c>
      <c r="H79" s="14">
        <f>Data!H79/Data!H$82</f>
        <v>0</v>
      </c>
      <c r="I79" s="14">
        <f>Data!I79/Data!I$82</f>
        <v>0</v>
      </c>
      <c r="J79" s="14">
        <f>Data!J79/Data!J$82</f>
        <v>0</v>
      </c>
      <c r="K79" s="14">
        <f>Data!K79/Data!K$82</f>
        <v>0</v>
      </c>
      <c r="L79" s="14">
        <f>Data!L79/Data!L$82</f>
        <v>0</v>
      </c>
      <c r="M79" s="14">
        <f>Data!M79/Data!M$82</f>
        <v>0</v>
      </c>
      <c r="N79" s="14">
        <f>Data!N79/Data!N$82</f>
        <v>0</v>
      </c>
      <c r="O79" s="14">
        <f>Data!O79/Data!O$82</f>
        <v>2.108364633320883E-4</v>
      </c>
    </row>
    <row r="80" spans="1:15">
      <c r="A80" s="8" t="s">
        <v>33</v>
      </c>
      <c r="B80" s="14">
        <f>Data!B80/Data!B$82</f>
        <v>0</v>
      </c>
      <c r="C80" s="14">
        <f>Data!C80/Data!C$82</f>
        <v>0</v>
      </c>
      <c r="D80" s="14">
        <f>Data!D80/Data!D$82</f>
        <v>0</v>
      </c>
      <c r="E80" s="14">
        <f>Data!E80/Data!E$82</f>
        <v>0</v>
      </c>
      <c r="F80" s="14">
        <f>Data!F80/Data!F$82</f>
        <v>7.3708920187793431E-4</v>
      </c>
      <c r="G80" s="14">
        <f>Data!G80/Data!G$82</f>
        <v>7.4141579524567122E-4</v>
      </c>
      <c r="H80" s="14">
        <f>Data!H80/Data!H$82</f>
        <v>9.9771077405217475E-4</v>
      </c>
      <c r="I80" s="14">
        <f>Data!I80/Data!I$82</f>
        <v>0</v>
      </c>
      <c r="J80" s="14">
        <f>Data!J80/Data!J$82</f>
        <v>5.4244478034033835E-4</v>
      </c>
      <c r="K80" s="14">
        <f>Data!K80/Data!K$82</f>
        <v>0</v>
      </c>
      <c r="L80" s="14">
        <f>Data!L80/Data!L$82</f>
        <v>0</v>
      </c>
      <c r="M80" s="14">
        <f>Data!M80/Data!M$82</f>
        <v>0</v>
      </c>
      <c r="N80" s="14">
        <f>Data!N80/Data!N$82</f>
        <v>0</v>
      </c>
      <c r="O80" s="14">
        <f>Data!O80/Data!O$82</f>
        <v>1.9149714745090752E-4</v>
      </c>
    </row>
    <row r="81" spans="1:26">
      <c r="A81" s="8" t="s">
        <v>69</v>
      </c>
      <c r="B81" s="14">
        <f>Data!B81/Data!B$82</f>
        <v>0</v>
      </c>
      <c r="C81" s="14">
        <f>Data!C81/Data!C$82</f>
        <v>0</v>
      </c>
      <c r="D81" s="14">
        <f>Data!D81/Data!D$82</f>
        <v>0</v>
      </c>
      <c r="E81" s="14">
        <f>Data!E81/Data!E$82</f>
        <v>0</v>
      </c>
      <c r="F81" s="14">
        <f>Data!F81/Data!F$82</f>
        <v>0</v>
      </c>
      <c r="G81" s="14">
        <f>Data!G81/Data!G$82</f>
        <v>1.3515392100832547E-3</v>
      </c>
      <c r="H81" s="14">
        <f>Data!H81/Data!H$82</f>
        <v>0</v>
      </c>
      <c r="I81" s="14">
        <f>Data!I81/Data!I$82</f>
        <v>0</v>
      </c>
      <c r="J81" s="14">
        <f>Data!J81/Data!J$82</f>
        <v>0</v>
      </c>
      <c r="K81" s="14">
        <f>Data!K81/Data!K$82</f>
        <v>0</v>
      </c>
      <c r="L81" s="14">
        <f>Data!L81/Data!L$82</f>
        <v>0</v>
      </c>
      <c r="M81" s="14">
        <f>Data!M81/Data!M$82</f>
        <v>0</v>
      </c>
      <c r="N81" s="14">
        <f>Data!N81/Data!N$82</f>
        <v>0</v>
      </c>
      <c r="O81" s="14">
        <f>Data!O81/Data!O$82</f>
        <v>6.6360397631502603E-5</v>
      </c>
    </row>
    <row r="82" spans="1:26" s="17" customFormat="1">
      <c r="A82" s="15" t="s">
        <v>27</v>
      </c>
      <c r="B82" s="16">
        <f>SUM(B8:B81)</f>
        <v>1</v>
      </c>
      <c r="C82" s="16">
        <f t="shared" ref="C82:O82" si="11">SUM(C8:C81)</f>
        <v>1</v>
      </c>
      <c r="D82" s="16">
        <f t="shared" si="11"/>
        <v>0.99999999999999989</v>
      </c>
      <c r="E82" s="16">
        <f t="shared" si="11"/>
        <v>1.0000000000000002</v>
      </c>
      <c r="F82" s="16">
        <f t="shared" si="11"/>
        <v>1</v>
      </c>
      <c r="G82" s="16">
        <f t="shared" si="11"/>
        <v>0.99999999999999978</v>
      </c>
      <c r="H82" s="16">
        <f t="shared" si="11"/>
        <v>0.99999999999999989</v>
      </c>
      <c r="I82" s="16">
        <f t="shared" si="11"/>
        <v>1</v>
      </c>
      <c r="J82" s="16">
        <f t="shared" si="11"/>
        <v>1</v>
      </c>
      <c r="K82" s="16">
        <f t="shared" si="11"/>
        <v>1.0000000000000002</v>
      </c>
      <c r="L82" s="16">
        <f t="shared" si="11"/>
        <v>1</v>
      </c>
      <c r="M82" s="16">
        <f t="shared" si="11"/>
        <v>0.99999999999999978</v>
      </c>
      <c r="N82" s="16">
        <f t="shared" si="11"/>
        <v>1.0000000000000002</v>
      </c>
      <c r="O82" s="16">
        <f t="shared" si="11"/>
        <v>1.0000000000000002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11" t="s">
        <v>105</v>
      </c>
    </row>
    <row r="84" spans="1:26">
      <c r="A84" s="12" t="s">
        <v>106</v>
      </c>
    </row>
  </sheetData>
  <mergeCells count="3">
    <mergeCell ref="A3:O3"/>
    <mergeCell ref="A5:A7"/>
    <mergeCell ref="R3:Z3"/>
  </mergeCells>
  <conditionalFormatting sqref="S8:Z15">
    <cfRule type="cellIs" dxfId="36" priority="1" operator="between">
      <formula>0.9999</formula>
      <formula>1.0001</formula>
    </cfRule>
    <cfRule type="cellIs" dxfId="35" priority="2" operator="notBetween">
      <formula>-$U$4</formula>
      <formula>+$U$4</formula>
    </cfRule>
  </conditionalFormatting>
  <hyperlinks>
    <hyperlink ref="A64" r:id="rId1" display="kz65%3fxjazyk=CZ&amp;xdatum=20121012&amp;xstrana=597&amp;xt=1"/>
    <hyperlink ref="A51" r:id="rId2" display="kz65%3fxjazyk=CZ&amp;xdatum=20121012&amp;xstrana=698&amp;xt=1"/>
    <hyperlink ref="A18" r:id="rId3" display="kz65%3fxjazyk=CZ&amp;xdatum=20121012&amp;xstrana=600&amp;xt=1"/>
    <hyperlink ref="A34" r:id="rId4" display="kz65%3fxjazyk=CZ&amp;xdatum=20121012&amp;xstrana=343&amp;xt=1"/>
    <hyperlink ref="A68" r:id="rId5" display="kz65%3fxjazyk=CZ&amp;xdatum=20121012&amp;xstrana=585&amp;xt=1"/>
    <hyperlink ref="A27" r:id="rId6" display="kz65%3fxjazyk=CZ&amp;xdatum=20121012&amp;xstrana=303&amp;xt=1"/>
    <hyperlink ref="A40" r:id="rId7" display="kz65%3fxjazyk=CZ&amp;xdatum=20121012&amp;xstrana=591&amp;xt=1"/>
    <hyperlink ref="A29" r:id="rId8" display="kz65%3fxjazyk=CZ&amp;xdatum=20121012&amp;xstrana=599&amp;xt=1"/>
    <hyperlink ref="A59" r:id="rId9" display="kz65%3fxjazyk=CZ&amp;xdatum=20121012&amp;xstrana=578&amp;xt=1"/>
    <hyperlink ref="A26" r:id="rId10" display="kz65%3fxjazyk=CZ&amp;xdatum=20121012&amp;xstrana=349&amp;xt=1"/>
    <hyperlink ref="A22" r:id="rId11" display="kz65%3fxjazyk=CZ&amp;xdatum=20121012&amp;xstrana=652&amp;xt=1"/>
    <hyperlink ref="A75" r:id="rId12" display="kz65%3fxjazyk=CZ&amp;xdatum=20121012&amp;xstrana=586&amp;xt=1"/>
    <hyperlink ref="A76" r:id="rId13" display="kz65%3fxjazyk=CZ&amp;xdatum=20121012&amp;xstrana=587&amp;xt=1"/>
    <hyperlink ref="A73" r:id="rId14" display="kz65%3fxjazyk=CZ&amp;xdatum=20121012&amp;xstrana=583&amp;xt=1"/>
    <hyperlink ref="A41" r:id="rId15" display="kz65%3fxjazyk=CZ&amp;xdatum=20121012&amp;xstrana=581&amp;xt=1"/>
    <hyperlink ref="A58" r:id="rId16" display="kz65%3fxjazyk=CZ&amp;xdatum=20121012&amp;xstrana=580&amp;xt=1"/>
    <hyperlink ref="A28" r:id="rId17" display="kz65%3fxjazyk=CZ&amp;xdatum=20121012&amp;xstrana=700&amp;xt=1"/>
    <hyperlink ref="A48" r:id="rId18" display="kz65%3fxjazyk=CZ&amp;xdatum=20121012&amp;xstrana=598&amp;xt=1"/>
    <hyperlink ref="A54" r:id="rId19" display="kz65%3fxjazyk=CZ&amp;xdatum=20121012&amp;xstrana=590&amp;xt=1"/>
    <hyperlink ref="A49" r:id="rId20" display="kz65%3fxjazyk=CZ&amp;xdatum=20121012&amp;xstrana=592&amp;xt=1"/>
    <hyperlink ref="A35" r:id="rId21" display="kz65%3fxjazyk=CZ&amp;xdatum=20121012&amp;xstrana=593&amp;xt=1"/>
    <hyperlink ref="A62" r:id="rId22" display="kz65%3fxjazyk=CZ&amp;xdatum=20121012&amp;xstrana=589&amp;xt=1"/>
    <hyperlink ref="A38" r:id="rId23" display="kz65%3fxjazyk=CZ&amp;xdatum=20121012&amp;xstrana=582&amp;xt=1"/>
    <hyperlink ref="A20" r:id="rId24" display="kz65%3fxjazyk=CZ&amp;xdatum=20121012&amp;xstrana=584&amp;xt=1"/>
    <hyperlink ref="A11" r:id="rId25" display="kz65%3fxjazyk=CZ&amp;xdatum=20121012&amp;xstrana=659&amp;xt=1"/>
    <hyperlink ref="A52" r:id="rId26" display="kz65%3fxjazyk=CZ&amp;xdatum=20121012&amp;xstrana=588&amp;xt=1"/>
    <hyperlink ref="A84" r:id="rId27"/>
  </hyperlinks>
  <pageMargins left="0.78740157499999996" right="0.78740157499999996" top="0.984251969" bottom="0.984251969" header="0.4921259845" footer="0.4921259845"/>
  <pageSetup paperSize="9" orientation="portrait" horizontalDpi="4294967293" verticalDpi="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Data 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Počty hlasů pro volební strany | volby.cz</dc:title>
  <cp:lastModifiedBy>vavra</cp:lastModifiedBy>
  <dcterms:created xsi:type="dcterms:W3CDTF">2012-10-16T20:55:17Z</dcterms:created>
  <dcterms:modified xsi:type="dcterms:W3CDTF">2012-10-18T09:07:15Z</dcterms:modified>
</cp:coreProperties>
</file>